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nya Károly\Desktop\KIKÜLDENI\"/>
    </mc:Choice>
  </mc:AlternateContent>
  <bookViews>
    <workbookView xWindow="0" yWindow="0" windowWidth="25200" windowHeight="11850" activeTab="1"/>
  </bookViews>
  <sheets>
    <sheet name="Óradíjak levelező" sheetId="8" r:id="rId1"/>
    <sheet name="Egyéb költségek levelező" sheetId="12" r:id="rId2"/>
  </sheets>
  <definedNames>
    <definedName name="_xlnm.Print_Area" localSheetId="1">'Egyéb költségek levelező'!$A$1:$M$24</definedName>
    <definedName name="_xlnm.Print_Area" localSheetId="0">'Óradíjak levelező'!$A$1:$Q$28</definedName>
  </definedNames>
  <calcPr calcId="162913"/>
</workbook>
</file>

<file path=xl/calcChain.xml><?xml version="1.0" encoding="utf-8"?>
<calcChain xmlns="http://schemas.openxmlformats.org/spreadsheetml/2006/main">
  <c r="M1" i="12" l="1"/>
  <c r="G17" i="8" l="1"/>
  <c r="K9" i="12" l="1"/>
  <c r="K10" i="12"/>
  <c r="K11" i="12"/>
  <c r="K12" i="12"/>
  <c r="K13" i="12"/>
  <c r="K14" i="12"/>
  <c r="K15" i="12"/>
  <c r="K16" i="12"/>
  <c r="K17" i="12"/>
  <c r="K18" i="12"/>
  <c r="K19" i="12"/>
  <c r="K20" i="12"/>
  <c r="K21" i="12"/>
  <c r="K8" i="12"/>
  <c r="G27" i="8"/>
  <c r="H27" i="8"/>
  <c r="Q26" i="8"/>
  <c r="L27" i="8"/>
  <c r="M27" i="8"/>
  <c r="P27" i="8" s="1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6" i="8"/>
  <c r="N27" i="8" l="1"/>
  <c r="O27" i="8"/>
  <c r="O28" i="8" s="1"/>
  <c r="Q1" i="8"/>
  <c r="Q27" i="8" l="1"/>
  <c r="N28" i="8"/>
  <c r="G6" i="8"/>
  <c r="H6" i="8"/>
  <c r="L6" i="8"/>
  <c r="M6" i="8"/>
  <c r="G7" i="8"/>
  <c r="H7" i="8"/>
  <c r="L7" i="8"/>
  <c r="M7" i="8"/>
  <c r="G8" i="8"/>
  <c r="H8" i="8"/>
  <c r="L8" i="8"/>
  <c r="M8" i="8"/>
  <c r="G9" i="8"/>
  <c r="H9" i="8"/>
  <c r="L9" i="8"/>
  <c r="M9" i="8"/>
  <c r="G10" i="8"/>
  <c r="H10" i="8"/>
  <c r="L10" i="8"/>
  <c r="M10" i="8"/>
  <c r="G11" i="8"/>
  <c r="H11" i="8"/>
  <c r="L11" i="8"/>
  <c r="M11" i="8"/>
  <c r="G12" i="8"/>
  <c r="H12" i="8"/>
  <c r="L12" i="8"/>
  <c r="M12" i="8"/>
  <c r="G13" i="8"/>
  <c r="H13" i="8"/>
  <c r="L13" i="8"/>
  <c r="M13" i="8"/>
  <c r="G14" i="8"/>
  <c r="H14" i="8"/>
  <c r="L14" i="8"/>
  <c r="L28" i="8" s="1"/>
  <c r="M14" i="8"/>
  <c r="G15" i="8"/>
  <c r="H15" i="8"/>
  <c r="L15" i="8"/>
  <c r="M15" i="8"/>
  <c r="G16" i="8"/>
  <c r="H16" i="8"/>
  <c r="L16" i="8"/>
  <c r="M16" i="8"/>
  <c r="H17" i="8"/>
  <c r="L17" i="8"/>
  <c r="M17" i="8"/>
  <c r="G18" i="8"/>
  <c r="H18" i="8"/>
  <c r="L18" i="8"/>
  <c r="M18" i="8"/>
  <c r="G19" i="8"/>
  <c r="H19" i="8"/>
  <c r="L19" i="8"/>
  <c r="M19" i="8"/>
  <c r="G20" i="8"/>
  <c r="H20" i="8"/>
  <c r="L20" i="8"/>
  <c r="M20" i="8"/>
  <c r="G21" i="8"/>
  <c r="H21" i="8"/>
  <c r="L21" i="8"/>
  <c r="M21" i="8"/>
  <c r="G22" i="8"/>
  <c r="H22" i="8"/>
  <c r="L22" i="8"/>
  <c r="M22" i="8"/>
  <c r="G23" i="8"/>
  <c r="H23" i="8"/>
  <c r="L23" i="8"/>
  <c r="M23" i="8"/>
  <c r="G24" i="8"/>
  <c r="H24" i="8"/>
  <c r="L24" i="8"/>
  <c r="M24" i="8"/>
  <c r="G25" i="8"/>
  <c r="H25" i="8"/>
  <c r="L25" i="8"/>
  <c r="M25" i="8"/>
  <c r="G26" i="8"/>
  <c r="H26" i="8"/>
  <c r="L26" i="8"/>
  <c r="M26" i="8"/>
  <c r="J13" i="12"/>
  <c r="J14" i="12"/>
  <c r="J15" i="12"/>
  <c r="J16" i="12"/>
  <c r="J17" i="12"/>
  <c r="J18" i="12"/>
  <c r="J19" i="12"/>
  <c r="J20" i="12"/>
  <c r="J21" i="12"/>
  <c r="M21" i="12" s="1"/>
  <c r="J8" i="12"/>
  <c r="J22" i="12" s="1"/>
  <c r="J9" i="12"/>
  <c r="J11" i="12"/>
  <c r="M11" i="12" s="1"/>
  <c r="J12" i="12"/>
  <c r="M12" i="12" s="1"/>
  <c r="J10" i="12"/>
  <c r="M10" i="12" s="1"/>
  <c r="I9" i="12"/>
  <c r="I22" i="12" s="1"/>
  <c r="I10" i="12"/>
  <c r="I11" i="12"/>
  <c r="I12" i="12"/>
  <c r="I13" i="12"/>
  <c r="I14" i="12"/>
  <c r="I15" i="12"/>
  <c r="I16" i="12"/>
  <c r="M16" i="12" s="1"/>
  <c r="I17" i="12"/>
  <c r="M17" i="12" s="1"/>
  <c r="I18" i="12"/>
  <c r="I19" i="12"/>
  <c r="I20" i="12"/>
  <c r="I21" i="12"/>
  <c r="I8" i="12"/>
  <c r="M19" i="12"/>
  <c r="G22" i="12"/>
  <c r="E28" i="8"/>
  <c r="D28" i="8"/>
  <c r="M15" i="12"/>
  <c r="H22" i="12"/>
  <c r="A2" i="12"/>
  <c r="L22" i="12"/>
  <c r="M20" i="12"/>
  <c r="N6" i="8"/>
  <c r="G28" i="8"/>
  <c r="M9" i="12" l="1"/>
  <c r="M18" i="12"/>
  <c r="M28" i="8"/>
  <c r="Q21" i="8"/>
  <c r="Q20" i="8"/>
  <c r="Q14" i="8"/>
  <c r="H28" i="8"/>
  <c r="Q23" i="8"/>
  <c r="Q24" i="8"/>
  <c r="Q22" i="8"/>
  <c r="Q19" i="8"/>
  <c r="Q17" i="8"/>
  <c r="Q13" i="8"/>
  <c r="Q10" i="8"/>
  <c r="Q16" i="8"/>
  <c r="O6" i="8"/>
  <c r="Q25" i="8"/>
  <c r="Q8" i="8"/>
  <c r="Q18" i="8"/>
  <c r="Q7" i="8"/>
  <c r="K22" i="12" l="1"/>
  <c r="M8" i="12"/>
  <c r="M22" i="12" s="1"/>
  <c r="Q9" i="8"/>
  <c r="Q12" i="8"/>
  <c r="Q15" i="8"/>
  <c r="Q11" i="8"/>
  <c r="P28" i="8"/>
  <c r="Q6" i="8"/>
  <c r="Q28" i="8" l="1"/>
  <c r="M24" i="12" s="1"/>
</calcChain>
</file>

<file path=xl/sharedStrings.xml><?xml version="1.0" encoding="utf-8"?>
<sst xmlns="http://schemas.openxmlformats.org/spreadsheetml/2006/main" count="39" uniqueCount="39">
  <si>
    <t>számlás</t>
  </si>
  <si>
    <t>nem számlás</t>
  </si>
  <si>
    <t>Féléves óraszám</t>
  </si>
  <si>
    <t>Oktató neve</t>
  </si>
  <si>
    <t>Záróvizsga tag/eln.</t>
  </si>
  <si>
    <t>Szakdolg. bírálat</t>
  </si>
  <si>
    <r>
      <t>számlás</t>
    </r>
    <r>
      <rPr>
        <sz val="11"/>
        <rFont val="Times New Roman"/>
        <family val="1"/>
        <charset val="238"/>
      </rPr>
      <t xml:space="preserve"> (db)</t>
    </r>
  </si>
  <si>
    <r>
      <t>nem számlás</t>
    </r>
    <r>
      <rPr>
        <sz val="11"/>
        <rFont val="Times New Roman"/>
        <family val="1"/>
        <charset val="238"/>
      </rPr>
      <t xml:space="preserve"> (db)</t>
    </r>
  </si>
  <si>
    <r>
      <t xml:space="preserve">számlás </t>
    </r>
    <r>
      <rPr>
        <sz val="11"/>
        <rFont val="Times New Roman"/>
        <family val="1"/>
        <charset val="238"/>
      </rPr>
      <t>(Ft)</t>
    </r>
  </si>
  <si>
    <r>
      <t xml:space="preserve">nem számlás </t>
    </r>
    <r>
      <rPr>
        <sz val="11"/>
        <rFont val="Times New Roman"/>
        <family val="1"/>
        <charset val="238"/>
      </rPr>
      <t>(Ft)</t>
    </r>
  </si>
  <si>
    <r>
      <t>Összes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számlás kifiz.</t>
    </r>
    <r>
      <rPr>
        <sz val="11"/>
        <rFont val="Times New Roman"/>
        <family val="1"/>
        <charset val="238"/>
      </rPr>
      <t xml:space="preserve"> (Ft)</t>
    </r>
  </si>
  <si>
    <r>
      <t>Összes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számlás kifiz.</t>
    </r>
    <r>
      <rPr>
        <sz val="11"/>
        <rFont val="Times New Roman"/>
        <family val="1"/>
        <charset val="238"/>
      </rPr>
      <t xml:space="preserve"> (Ft)</t>
    </r>
  </si>
  <si>
    <r>
      <t xml:space="preserve">Összes egyéb költség </t>
    </r>
    <r>
      <rPr>
        <sz val="11"/>
        <rFont val="Times New Roman"/>
        <family val="1"/>
        <charset val="238"/>
      </rPr>
      <t>(Ft)</t>
    </r>
  </si>
  <si>
    <t>Név</t>
  </si>
  <si>
    <r>
      <t xml:space="preserve">Egyéb költség </t>
    </r>
    <r>
      <rPr>
        <sz val="11"/>
        <rFont val="Times New Roman"/>
        <family val="1"/>
        <charset val="238"/>
      </rPr>
      <t>(szállás, utazás) (Ft)</t>
    </r>
  </si>
  <si>
    <r>
      <t>Ügyeleti díj</t>
    </r>
    <r>
      <rPr>
        <sz val="11"/>
        <rFont val="Times New Roman"/>
        <family val="1"/>
        <charset val="238"/>
      </rPr>
      <t xml:space="preserve"> (Ft)</t>
    </r>
  </si>
  <si>
    <t>Oktatás költsége levelező tagozaton mindösszesen</t>
  </si>
  <si>
    <t>Oktatáshoz kapcsolódó egyéb költségek levelező tagozaton</t>
  </si>
  <si>
    <t>Fő</t>
  </si>
  <si>
    <t>Zh</t>
  </si>
  <si>
    <t>Vizsga</t>
  </si>
  <si>
    <r>
      <t xml:space="preserve">Félév
</t>
    </r>
    <r>
      <rPr>
        <sz val="10"/>
        <rFont val="Times New Roman"/>
        <family val="1"/>
        <charset val="238"/>
      </rPr>
      <t>(1-6)</t>
    </r>
  </si>
  <si>
    <t>Összes óradíj, Zh, vizsgadíj (Ft)</t>
  </si>
  <si>
    <t>Tantárgy megnevezése (Tantárgykód/Tantárgynév)</t>
  </si>
  <si>
    <t>Levelező óradíjak mindösszesen</t>
  </si>
  <si>
    <r>
      <t>Tervezett óradíj</t>
    </r>
    <r>
      <rPr>
        <sz val="10"/>
        <rFont val="Times New Roman"/>
        <family val="1"/>
        <charset val="238"/>
      </rPr>
      <t xml:space="preserve">  (Ft/óra)</t>
    </r>
  </si>
  <si>
    <r>
      <t>Összes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óradíj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számlás</t>
    </r>
    <r>
      <rPr>
        <sz val="10"/>
        <rFont val="Times New Roman"/>
        <family val="1"/>
        <charset val="238"/>
      </rPr>
      <t xml:space="preserve"> (Ft)</t>
    </r>
  </si>
  <si>
    <r>
      <t>Összes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óradíj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nem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számlás</t>
    </r>
    <r>
      <rPr>
        <sz val="10"/>
        <rFont val="Times New Roman"/>
        <family val="1"/>
        <charset val="238"/>
      </rPr>
      <t xml:space="preserve"> (Ft)</t>
    </r>
  </si>
  <si>
    <r>
      <t xml:space="preserve">Zh, vizsgadíj </t>
    </r>
    <r>
      <rPr>
        <sz val="10"/>
        <rFont val="Times New Roman"/>
        <family val="1"/>
        <charset val="238"/>
      </rPr>
      <t>számlás</t>
    </r>
  </si>
  <si>
    <r>
      <t xml:space="preserve">Zh, vizsgadíj </t>
    </r>
    <r>
      <rPr>
        <sz val="10"/>
        <rFont val="Times New Roman"/>
        <family val="1"/>
        <charset val="238"/>
      </rPr>
      <t>nem számlás</t>
    </r>
  </si>
  <si>
    <r>
      <t xml:space="preserve">Összes kifizetendő nem </t>
    </r>
    <r>
      <rPr>
        <sz val="10"/>
        <rFont val="Times New Roman"/>
        <family val="1"/>
        <charset val="238"/>
      </rPr>
      <t>számlás (Ft)</t>
    </r>
  </si>
  <si>
    <r>
      <t xml:space="preserve">Összes kifizetendő </t>
    </r>
    <r>
      <rPr>
        <sz val="10"/>
        <rFont val="Times New Roman"/>
        <family val="1"/>
        <charset val="238"/>
      </rPr>
      <t>számlás (Ft)</t>
    </r>
  </si>
  <si>
    <t>Szakdolg./
portfólió bírálat összege (Ft/db)</t>
  </si>
  <si>
    <t>Félév</t>
  </si>
  <si>
    <r>
      <t>Szoc. hozzájár.</t>
    </r>
    <r>
      <rPr>
        <sz val="10"/>
        <rFont val="Times New Roman"/>
        <family val="1"/>
        <charset val="238"/>
      </rPr>
      <t xml:space="preserve"> 15,5% (Ft)</t>
    </r>
  </si>
  <si>
    <r>
      <t>Szoc. hozzájár.</t>
    </r>
    <r>
      <rPr>
        <sz val="11"/>
        <rFont val="Times New Roman"/>
        <family val="1"/>
        <charset val="238"/>
      </rPr>
      <t xml:space="preserve"> 15,5% (Ft)</t>
    </r>
  </si>
  <si>
    <t xml:space="preserve"> óradíja (levelező)  BEREGSZÁSZ (állami fin.)</t>
  </si>
  <si>
    <t>oktatáshoz kapcsolódó egyéb költségei a beregszászi levelező tagozaton</t>
  </si>
  <si>
    <t xml:space="preserve">……………………………………………………………. szak …………………….. tanév ……. félév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</si>
</sst>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indent="1"/>
    </xf>
    <xf numFmtId="3" fontId="2" fillId="0" borderId="0" xfId="0" applyNumberFormat="1" applyFont="1" applyBorder="1" applyAlignment="1">
      <alignment horizontal="right" vertical="center" indent="1"/>
    </xf>
    <xf numFmtId="3" fontId="0" fillId="0" borderId="1" xfId="0" applyNumberFormat="1" applyBorder="1" applyAlignment="1" applyProtection="1">
      <alignment horizontal="right" vertical="center" indent="1"/>
      <protection locked="0"/>
    </xf>
    <xf numFmtId="3" fontId="0" fillId="0" borderId="3" xfId="0" applyNumberFormat="1" applyBorder="1" applyAlignment="1" applyProtection="1">
      <alignment horizontal="right" vertical="center" indent="1"/>
      <protection locked="0"/>
    </xf>
    <xf numFmtId="3" fontId="0" fillId="0" borderId="5" xfId="0" applyNumberFormat="1" applyBorder="1" applyAlignment="1" applyProtection="1">
      <alignment horizontal="right" vertical="center" indent="1"/>
      <protection locked="0"/>
    </xf>
    <xf numFmtId="3" fontId="0" fillId="0" borderId="6" xfId="0" applyNumberFormat="1" applyBorder="1" applyAlignment="1" applyProtection="1">
      <alignment horizontal="right" vertical="center" indent="1"/>
      <protection locked="0"/>
    </xf>
    <xf numFmtId="3" fontId="0" fillId="0" borderId="7" xfId="0" applyNumberFormat="1" applyBorder="1" applyAlignment="1" applyProtection="1">
      <alignment horizontal="right" vertical="center" inden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right" vertical="center" indent="1"/>
      <protection locked="0"/>
    </xf>
    <xf numFmtId="3" fontId="0" fillId="0" borderId="11" xfId="0" applyNumberFormat="1" applyBorder="1" applyAlignment="1" applyProtection="1">
      <alignment horizontal="right" vertical="center" inden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hidden="1"/>
    </xf>
    <xf numFmtId="3" fontId="6" fillId="0" borderId="5" xfId="0" applyNumberFormat="1" applyFont="1" applyBorder="1" applyAlignment="1" applyProtection="1">
      <alignment horizontal="right" vertical="center" inden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Alignment="1" applyProtection="1">
      <alignment horizontal="right" vertical="center" inden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 applyProtection="1"/>
    <xf numFmtId="3" fontId="0" fillId="0" borderId="0" xfId="0" applyNumberFormat="1" applyAlignment="1">
      <alignment vertical="center"/>
    </xf>
    <xf numFmtId="3" fontId="0" fillId="0" borderId="3" xfId="0" applyNumberFormat="1" applyFill="1" applyBorder="1" applyAlignment="1" applyProtection="1">
      <alignment horizontal="right" vertical="center" indent="1"/>
      <protection locked="0"/>
    </xf>
    <xf numFmtId="3" fontId="0" fillId="0" borderId="16" xfId="0" applyNumberFormat="1" applyFill="1" applyBorder="1" applyAlignment="1" applyProtection="1">
      <alignment horizontal="right" vertical="center" indent="1"/>
      <protection locked="0"/>
    </xf>
    <xf numFmtId="3" fontId="0" fillId="0" borderId="3" xfId="0" applyNumberFormat="1" applyFont="1" applyFill="1" applyBorder="1" applyAlignment="1" applyProtection="1">
      <alignment horizontal="right" vertical="center" indent="1"/>
      <protection locked="0"/>
    </xf>
    <xf numFmtId="3" fontId="0" fillId="0" borderId="16" xfId="0" applyNumberFormat="1" applyFont="1" applyFill="1" applyBorder="1" applyAlignment="1" applyProtection="1">
      <alignment horizontal="right" vertical="center" indent="1"/>
      <protection locked="0"/>
    </xf>
    <xf numFmtId="3" fontId="0" fillId="0" borderId="17" xfId="0" applyNumberFormat="1" applyFont="1" applyFill="1" applyBorder="1" applyAlignment="1" applyProtection="1">
      <alignment horizontal="right" vertical="center" indent="1"/>
      <protection locked="0"/>
    </xf>
    <xf numFmtId="3" fontId="0" fillId="0" borderId="17" xfId="0" applyNumberFormat="1" applyFill="1" applyBorder="1" applyAlignment="1" applyProtection="1">
      <alignment horizontal="right" vertical="center" indent="1"/>
      <protection locked="0"/>
    </xf>
    <xf numFmtId="3" fontId="0" fillId="0" borderId="8" xfId="0" applyNumberFormat="1" applyFill="1" applyBorder="1" applyAlignment="1" applyProtection="1">
      <alignment horizontal="right" vertical="center" indent="1"/>
      <protection locked="0"/>
    </xf>
    <xf numFmtId="3" fontId="0" fillId="0" borderId="18" xfId="0" applyNumberFormat="1" applyFill="1" applyBorder="1" applyAlignment="1" applyProtection="1">
      <alignment horizontal="right" vertical="center" indent="1"/>
      <protection locked="0"/>
    </xf>
    <xf numFmtId="3" fontId="2" fillId="0" borderId="11" xfId="0" applyNumberFormat="1" applyFont="1" applyFill="1" applyBorder="1" applyAlignment="1" applyProtection="1">
      <alignment horizontal="right" vertical="center" indent="1"/>
      <protection hidden="1"/>
    </xf>
    <xf numFmtId="3" fontId="2" fillId="0" borderId="10" xfId="0" applyNumberFormat="1" applyFont="1" applyFill="1" applyBorder="1" applyAlignment="1" applyProtection="1">
      <alignment horizontal="right" vertical="center" indent="1"/>
      <protection hidden="1"/>
    </xf>
    <xf numFmtId="3" fontId="2" fillId="0" borderId="19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ill="1"/>
    <xf numFmtId="0" fontId="0" fillId="0" borderId="0" xfId="0" applyFill="1" applyProtection="1">
      <protection hidden="1"/>
    </xf>
    <xf numFmtId="0" fontId="2" fillId="0" borderId="20" xfId="0" applyFont="1" applyFill="1" applyBorder="1" applyProtection="1">
      <protection hidden="1"/>
    </xf>
    <xf numFmtId="3" fontId="2" fillId="0" borderId="19" xfId="0" applyNumberFormat="1" applyFont="1" applyFill="1" applyBorder="1" applyAlignment="1" applyProtection="1">
      <alignment horizontal="right" indent="1"/>
      <protection hidden="1"/>
    </xf>
    <xf numFmtId="3" fontId="1" fillId="0" borderId="3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3" fontId="7" fillId="0" borderId="5" xfId="0" applyNumberFormat="1" applyFont="1" applyBorder="1" applyAlignment="1" applyProtection="1">
      <alignment horizontal="center" vertical="center"/>
      <protection locked="0"/>
    </xf>
    <xf numFmtId="3" fontId="7" fillId="0" borderId="5" xfId="0" applyNumberFormat="1" applyFont="1" applyBorder="1" applyAlignment="1" applyProtection="1">
      <alignment horizontal="right" vertical="center" indent="1"/>
      <protection locked="0"/>
    </xf>
    <xf numFmtId="0" fontId="5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 indent="1"/>
      <protection locked="0"/>
    </xf>
    <xf numFmtId="3" fontId="1" fillId="0" borderId="16" xfId="0" applyNumberFormat="1" applyFont="1" applyFill="1" applyBorder="1" applyAlignment="1" applyProtection="1">
      <alignment horizontal="right" vertical="center" indent="1"/>
      <protection locked="0"/>
    </xf>
    <xf numFmtId="0" fontId="1" fillId="0" borderId="0" xfId="0" applyFont="1"/>
    <xf numFmtId="3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3" fontId="1" fillId="0" borderId="23" xfId="0" applyNumberFormat="1" applyFont="1" applyBorder="1" applyAlignment="1" applyProtection="1">
      <alignment horizontal="right" vertical="center" inden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 applyProtection="1">
      <alignment horizontal="right" vertical="center" indent="1"/>
      <protection locked="0"/>
    </xf>
    <xf numFmtId="3" fontId="7" fillId="0" borderId="3" xfId="0" applyNumberFormat="1" applyFont="1" applyFill="1" applyBorder="1" applyAlignment="1" applyProtection="1">
      <alignment horizontal="right" vertical="center" indent="1"/>
      <protection hidden="1"/>
    </xf>
    <xf numFmtId="3" fontId="7" fillId="2" borderId="3" xfId="0" applyNumberFormat="1" applyFont="1" applyFill="1" applyBorder="1" applyAlignment="1" applyProtection="1">
      <alignment horizontal="right" vertical="center" indent="1"/>
      <protection hidden="1"/>
    </xf>
    <xf numFmtId="3" fontId="7" fillId="0" borderId="15" xfId="0" applyNumberFormat="1" applyFont="1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3" fontId="7" fillId="0" borderId="12" xfId="0" applyNumberFormat="1" applyFont="1" applyBorder="1" applyAlignment="1" applyProtection="1">
      <alignment horizontal="center" vertical="center"/>
      <protection locked="0"/>
    </xf>
    <xf numFmtId="3" fontId="7" fillId="0" borderId="12" xfId="0" applyNumberFormat="1" applyFont="1" applyBorder="1" applyAlignment="1" applyProtection="1">
      <alignment horizontal="right" vertical="center" indent="1"/>
      <protection locked="0"/>
    </xf>
    <xf numFmtId="3" fontId="2" fillId="2" borderId="11" xfId="0" applyNumberFormat="1" applyFont="1" applyFill="1" applyBorder="1" applyAlignment="1" applyProtection="1">
      <alignment horizontal="center" vertical="center"/>
      <protection locked="0"/>
    </xf>
    <xf numFmtId="3" fontId="1" fillId="2" borderId="3" xfId="0" applyNumberFormat="1" applyFont="1" applyFill="1" applyBorder="1" applyAlignment="1" applyProtection="1">
      <alignment horizontal="right" vertical="center" indent="1"/>
      <protection hidden="1"/>
    </xf>
    <xf numFmtId="0" fontId="8" fillId="0" borderId="0" xfId="0" applyFont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/>
    </xf>
    <xf numFmtId="3" fontId="10" fillId="0" borderId="3" xfId="0" applyNumberFormat="1" applyFont="1" applyFill="1" applyBorder="1" applyAlignment="1" applyProtection="1">
      <alignment horizontal="right" vertical="center" indent="1"/>
      <protection hidden="1"/>
    </xf>
    <xf numFmtId="3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  <protection locked="0"/>
    </xf>
    <xf numFmtId="3" fontId="10" fillId="0" borderId="5" xfId="0" applyNumberFormat="1" applyFont="1" applyBorder="1" applyAlignment="1" applyProtection="1">
      <alignment horizontal="center" vertical="center"/>
      <protection locked="0"/>
    </xf>
    <xf numFmtId="3" fontId="10" fillId="0" borderId="5" xfId="0" applyNumberFormat="1" applyFont="1" applyBorder="1" applyAlignment="1" applyProtection="1">
      <alignment horizontal="right" vertical="center" indent="1"/>
      <protection locked="0"/>
    </xf>
    <xf numFmtId="3" fontId="10" fillId="0" borderId="15" xfId="0" applyNumberFormat="1" applyFont="1" applyBorder="1" applyAlignment="1">
      <alignment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3" fontId="10" fillId="0" borderId="7" xfId="0" applyNumberFormat="1" applyFont="1" applyBorder="1" applyAlignment="1" applyProtection="1">
      <alignment horizontal="center" vertical="center"/>
      <protection locked="0"/>
    </xf>
    <xf numFmtId="3" fontId="10" fillId="0" borderId="3" xfId="0" applyNumberFormat="1" applyFont="1" applyBorder="1" applyAlignment="1" applyProtection="1">
      <alignment horizontal="right" vertical="center" indent="1"/>
      <protection locked="0"/>
    </xf>
    <xf numFmtId="0" fontId="2" fillId="0" borderId="0" xfId="0" applyFont="1" applyFill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3" fontId="1" fillId="2" borderId="14" xfId="0" applyNumberFormat="1" applyFont="1" applyFill="1" applyBorder="1" applyAlignment="1" applyProtection="1">
      <alignment horizontal="right" vertical="center" indent="1"/>
      <protection hidden="1"/>
    </xf>
    <xf numFmtId="3" fontId="1" fillId="2" borderId="15" xfId="0" applyNumberFormat="1" applyFont="1" applyFill="1" applyBorder="1" applyAlignment="1" applyProtection="1">
      <alignment horizontal="right" vertical="center" indent="1"/>
      <protection hidden="1"/>
    </xf>
    <xf numFmtId="3" fontId="0" fillId="2" borderId="15" xfId="0" applyNumberFormat="1" applyFill="1" applyBorder="1" applyAlignment="1" applyProtection="1">
      <alignment horizontal="right" vertical="center" indent="1"/>
      <protection hidden="1"/>
    </xf>
    <xf numFmtId="3" fontId="0" fillId="2" borderId="15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ill="1" applyAlignment="1">
      <alignment vertical="center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7" fillId="2" borderId="5" xfId="0" applyNumberFormat="1" applyFont="1" applyFill="1" applyBorder="1" applyAlignment="1" applyProtection="1">
      <alignment horizontal="right" vertical="center" indent="1"/>
      <protection hidden="1"/>
    </xf>
    <xf numFmtId="3" fontId="10" fillId="2" borderId="5" xfId="0" applyNumberFormat="1" applyFont="1" applyFill="1" applyBorder="1" applyAlignment="1" applyProtection="1">
      <alignment horizontal="right" vertical="center" inden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center" wrapText="1"/>
    </xf>
    <xf numFmtId="14" fontId="3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 wrapText="1" shrinkToFit="1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3" fontId="2" fillId="2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0" fillId="0" borderId="3" xfId="0" applyNumberFormat="1" applyFont="1" applyFill="1" applyBorder="1" applyAlignment="1" applyProtection="1">
      <alignment horizontal="center" vertical="center"/>
      <protection hidden="1"/>
    </xf>
    <xf numFmtId="3" fontId="10" fillId="0" borderId="5" xfId="0" applyNumberFormat="1" applyFont="1" applyFill="1" applyBorder="1" applyAlignment="1" applyProtection="1">
      <alignment horizontal="center" vertical="center"/>
      <protection hidden="1"/>
    </xf>
    <xf numFmtId="3" fontId="10" fillId="0" borderId="7" xfId="0" applyNumberFormat="1" applyFont="1" applyFill="1" applyBorder="1" applyAlignment="1" applyProtection="1">
      <alignment horizontal="center" vertical="center"/>
      <protection hidden="1"/>
    </xf>
    <xf numFmtId="3" fontId="8" fillId="0" borderId="12" xfId="0" applyNumberFormat="1" applyFont="1" applyFill="1" applyBorder="1" applyAlignment="1" applyProtection="1">
      <alignment horizontal="center" vertical="center"/>
      <protection hidden="1"/>
    </xf>
    <xf numFmtId="3" fontId="10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 wrapText="1"/>
      <protection locked="0"/>
    </xf>
    <xf numFmtId="0" fontId="1" fillId="0" borderId="13" xfId="0" applyFont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21" xfId="0" applyFont="1" applyFill="1" applyBorder="1" applyAlignment="1" applyProtection="1">
      <alignment horizontal="left"/>
      <protection hidden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2" fillId="0" borderId="20" xfId="0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 applyProtection="1">
      <alignment horizontal="center"/>
      <protection locked="0"/>
    </xf>
    <xf numFmtId="3" fontId="1" fillId="0" borderId="23" xfId="0" applyNumberFormat="1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Alignment="1" applyProtection="1">
      <alignment horizontal="center" vertical="center"/>
      <protection locked="0"/>
    </xf>
    <xf numFmtId="3" fontId="0" fillId="0" borderId="8" xfId="0" applyNumberFormat="1" applyBorder="1" applyAlignment="1" applyProtection="1">
      <alignment horizontal="center"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right" vertical="center" wrapText="1"/>
    </xf>
    <xf numFmtId="14" fontId="0" fillId="0" borderId="0" xfId="0" applyNumberFormat="1" applyFill="1"/>
    <xf numFmtId="0" fontId="3" fillId="0" borderId="0" xfId="0" applyFont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12" fillId="3" borderId="23" xfId="0" applyFont="1" applyFill="1" applyBorder="1" applyAlignment="1" applyProtection="1">
      <alignment horizontal="center" vertical="center" wrapText="1"/>
      <protection hidden="1"/>
    </xf>
    <xf numFmtId="0" fontId="12" fillId="3" borderId="12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2" fillId="2" borderId="28" xfId="0" applyFont="1" applyFill="1" applyBorder="1" applyAlignment="1" applyProtection="1">
      <alignment horizontal="center" vertical="center" wrapText="1"/>
      <protection hidden="1"/>
    </xf>
    <xf numFmtId="0" fontId="7" fillId="2" borderId="29" xfId="0" applyFont="1" applyFill="1" applyBorder="1" applyAlignment="1" applyProtection="1">
      <alignment horizontal="center" vertical="center" wrapText="1"/>
      <protection hidden="1"/>
    </xf>
    <xf numFmtId="0" fontId="2" fillId="2" borderId="26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center" vertical="center" wrapText="1"/>
      <protection hidden="1"/>
    </xf>
    <xf numFmtId="0" fontId="2" fillId="2" borderId="30" xfId="0" applyFont="1" applyFill="1" applyBorder="1" applyAlignment="1" applyProtection="1">
      <alignment horizontal="center" vertical="center" wrapText="1"/>
      <protection hidden="1"/>
    </xf>
    <xf numFmtId="0" fontId="2" fillId="2" borderId="31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view="pageBreakPreview" zoomScaleNormal="100" zoomScaleSheetLayoutView="100" workbookViewId="0">
      <pane ySplit="5" topLeftCell="A12" activePane="bottomLeft" state="frozen"/>
      <selection pane="bottomLeft" activeCell="A16" sqref="A16"/>
    </sheetView>
  </sheetViews>
  <sheetFormatPr defaultColWidth="8.85546875" defaultRowHeight="15" x14ac:dyDescent="0.25"/>
  <cols>
    <col min="1" max="1" width="32.140625" style="115" customWidth="1"/>
    <col min="2" max="2" width="29" style="115" customWidth="1"/>
    <col min="3" max="3" width="5.28515625" style="45" customWidth="1"/>
    <col min="4" max="4" width="7.42578125" style="45" customWidth="1"/>
    <col min="5" max="5" width="8.5703125" style="45" customWidth="1"/>
    <col min="6" max="6" width="10" style="126" customWidth="1"/>
    <col min="7" max="7" width="9.28515625" style="93" customWidth="1"/>
    <col min="8" max="8" width="12.140625" style="93" customWidth="1"/>
    <col min="9" max="9" width="6.28515625" style="129" customWidth="1"/>
    <col min="10" max="10" width="5.42578125" style="130" customWidth="1"/>
    <col min="11" max="11" width="7.7109375" style="130" customWidth="1"/>
    <col min="12" max="12" width="10.7109375" style="93" customWidth="1"/>
    <col min="13" max="13" width="10" style="93" customWidth="1"/>
    <col min="14" max="15" width="12.140625" style="22" customWidth="1"/>
    <col min="16" max="16" width="11.28515625" style="22" customWidth="1"/>
    <col min="17" max="17" width="13.5703125" style="22" customWidth="1"/>
    <col min="18" max="18" width="10.7109375" style="22" bestFit="1" customWidth="1"/>
    <col min="19" max="19" width="8.85546875" style="22"/>
    <col min="20" max="20" width="11" style="22" customWidth="1"/>
    <col min="21" max="16384" width="8.85546875" style="22"/>
  </cols>
  <sheetData>
    <row r="1" spans="1:17" ht="15.75" x14ac:dyDescent="0.25">
      <c r="A1" s="178" t="s">
        <v>38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02">
        <f ca="1">TODAY()</f>
        <v>44222</v>
      </c>
    </row>
    <row r="2" spans="1:17" x14ac:dyDescent="0.25">
      <c r="A2" s="185" t="s">
        <v>36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03"/>
    </row>
    <row r="3" spans="1:17" ht="15.75" thickBot="1" x14ac:dyDescent="0.3">
      <c r="A3" s="104"/>
    </row>
    <row r="4" spans="1:17" s="51" customFormat="1" ht="15" customHeight="1" x14ac:dyDescent="0.25">
      <c r="A4" s="190" t="s">
        <v>3</v>
      </c>
      <c r="B4" s="192" t="s">
        <v>23</v>
      </c>
      <c r="C4" s="192" t="s">
        <v>21</v>
      </c>
      <c r="D4" s="192" t="s">
        <v>2</v>
      </c>
      <c r="E4" s="192"/>
      <c r="F4" s="192" t="s">
        <v>25</v>
      </c>
      <c r="G4" s="183" t="s">
        <v>26</v>
      </c>
      <c r="H4" s="183" t="s">
        <v>27</v>
      </c>
      <c r="I4" s="181" t="s">
        <v>18</v>
      </c>
      <c r="J4" s="181" t="s">
        <v>19</v>
      </c>
      <c r="K4" s="181" t="s">
        <v>20</v>
      </c>
      <c r="L4" s="186" t="s">
        <v>28</v>
      </c>
      <c r="M4" s="186" t="s">
        <v>29</v>
      </c>
      <c r="N4" s="183" t="s">
        <v>31</v>
      </c>
      <c r="O4" s="183" t="s">
        <v>30</v>
      </c>
      <c r="P4" s="183" t="s">
        <v>34</v>
      </c>
      <c r="Q4" s="179" t="s">
        <v>22</v>
      </c>
    </row>
    <row r="5" spans="1:17" s="51" customFormat="1" ht="59.25" customHeight="1" thickBot="1" x14ac:dyDescent="0.3">
      <c r="A5" s="191"/>
      <c r="B5" s="193"/>
      <c r="C5" s="193"/>
      <c r="D5" s="100" t="s">
        <v>0</v>
      </c>
      <c r="E5" s="100" t="s">
        <v>1</v>
      </c>
      <c r="F5" s="193"/>
      <c r="G5" s="184"/>
      <c r="H5" s="184"/>
      <c r="I5" s="182"/>
      <c r="J5" s="182"/>
      <c r="K5" s="182"/>
      <c r="L5" s="187"/>
      <c r="M5" s="187"/>
      <c r="N5" s="184"/>
      <c r="O5" s="184"/>
      <c r="P5" s="188"/>
      <c r="Q5" s="180"/>
    </row>
    <row r="6" spans="1:17" x14ac:dyDescent="0.25">
      <c r="A6" s="105"/>
      <c r="B6" s="119"/>
      <c r="C6" s="59"/>
      <c r="D6" s="60"/>
      <c r="E6" s="60"/>
      <c r="F6" s="61"/>
      <c r="G6" s="63">
        <f>D6*F6</f>
        <v>0</v>
      </c>
      <c r="H6" s="63">
        <f>E6*F6</f>
        <v>0</v>
      </c>
      <c r="I6" s="131"/>
      <c r="J6" s="131"/>
      <c r="K6" s="131"/>
      <c r="L6" s="62" t="str">
        <f t="shared" ref="L6:L26" si="0">IF(D6&gt;0,I6*J6*400+I6*K6*400,"0")</f>
        <v>0</v>
      </c>
      <c r="M6" s="62" t="str">
        <f>IF(E6&gt;0,I6*J6*400+I6*K6*400,"0")</f>
        <v>0</v>
      </c>
      <c r="N6" s="63">
        <f>G6+L6</f>
        <v>0</v>
      </c>
      <c r="O6" s="63">
        <f>SUM(H6,M6)</f>
        <v>0</v>
      </c>
      <c r="P6" s="63">
        <f>(H6+M6)*0.155</f>
        <v>0</v>
      </c>
      <c r="Q6" s="64">
        <f>SUM(N6:P6)</f>
        <v>0</v>
      </c>
    </row>
    <row r="7" spans="1:17" x14ac:dyDescent="0.25">
      <c r="A7" s="105"/>
      <c r="B7" s="120"/>
      <c r="C7" s="48"/>
      <c r="D7" s="49"/>
      <c r="E7" s="49"/>
      <c r="F7" s="50"/>
      <c r="G7" s="98">
        <f>D7*F7</f>
        <v>0</v>
      </c>
      <c r="H7" s="98">
        <f>E7*F7</f>
        <v>0</v>
      </c>
      <c r="I7" s="132"/>
      <c r="J7" s="132"/>
      <c r="K7" s="132"/>
      <c r="L7" s="62" t="str">
        <f t="shared" si="0"/>
        <v>0</v>
      </c>
      <c r="M7" s="62" t="str">
        <f t="shared" ref="M7:M26" si="1">IF(E7&gt;0,I7*J7*400+I7*K7*400,"0")</f>
        <v>0</v>
      </c>
      <c r="N7" s="63">
        <f t="shared" ref="N7:N27" si="2">G7+L7</f>
        <v>0</v>
      </c>
      <c r="O7" s="63">
        <f t="shared" ref="O7:O27" si="3">SUM(H7,M7)</f>
        <v>0</v>
      </c>
      <c r="P7" s="63">
        <f t="shared" ref="P7:P27" si="4">(H7+M7)*0.155</f>
        <v>0</v>
      </c>
      <c r="Q7" s="64">
        <f t="shared" ref="Q7:Q27" si="5">SUM(N7:P7)</f>
        <v>0</v>
      </c>
    </row>
    <row r="8" spans="1:17" ht="15" customHeight="1" x14ac:dyDescent="0.25">
      <c r="A8" s="106"/>
      <c r="B8" s="120"/>
      <c r="C8" s="48"/>
      <c r="D8" s="49"/>
      <c r="E8" s="56"/>
      <c r="F8" s="50"/>
      <c r="G8" s="98">
        <f>D8*F8</f>
        <v>0</v>
      </c>
      <c r="H8" s="98">
        <f>E8*F8</f>
        <v>0</v>
      </c>
      <c r="I8" s="132"/>
      <c r="J8" s="132"/>
      <c r="K8" s="132"/>
      <c r="L8" s="62" t="str">
        <f t="shared" si="0"/>
        <v>0</v>
      </c>
      <c r="M8" s="62" t="str">
        <f t="shared" si="1"/>
        <v>0</v>
      </c>
      <c r="N8" s="63">
        <f t="shared" si="2"/>
        <v>0</v>
      </c>
      <c r="O8" s="63">
        <f t="shared" si="3"/>
        <v>0</v>
      </c>
      <c r="P8" s="63">
        <f t="shared" si="4"/>
        <v>0</v>
      </c>
      <c r="Q8" s="64">
        <f t="shared" si="5"/>
        <v>0</v>
      </c>
    </row>
    <row r="9" spans="1:17" x14ac:dyDescent="0.25">
      <c r="A9" s="106"/>
      <c r="B9" s="120"/>
      <c r="C9" s="48"/>
      <c r="D9" s="49"/>
      <c r="E9" s="49"/>
      <c r="F9" s="50"/>
      <c r="G9" s="98">
        <f>D9*F9</f>
        <v>0</v>
      </c>
      <c r="H9" s="98">
        <f>E9*F9</f>
        <v>0</v>
      </c>
      <c r="I9" s="132"/>
      <c r="J9" s="132"/>
      <c r="K9" s="132"/>
      <c r="L9" s="62" t="str">
        <f t="shared" si="0"/>
        <v>0</v>
      </c>
      <c r="M9" s="62" t="str">
        <f t="shared" si="1"/>
        <v>0</v>
      </c>
      <c r="N9" s="63">
        <f t="shared" si="2"/>
        <v>0</v>
      </c>
      <c r="O9" s="63">
        <f t="shared" si="3"/>
        <v>0</v>
      </c>
      <c r="P9" s="63">
        <f t="shared" si="4"/>
        <v>0</v>
      </c>
      <c r="Q9" s="64">
        <f t="shared" si="5"/>
        <v>0</v>
      </c>
    </row>
    <row r="10" spans="1:17" x14ac:dyDescent="0.25">
      <c r="A10" s="106"/>
      <c r="B10" s="120"/>
      <c r="C10" s="48"/>
      <c r="D10" s="49"/>
      <c r="E10" s="49"/>
      <c r="F10" s="50"/>
      <c r="G10" s="98">
        <f t="shared" ref="G10:G26" si="6">D10*F10</f>
        <v>0</v>
      </c>
      <c r="H10" s="98">
        <f t="shared" ref="H10:H26" si="7">E10*F10</f>
        <v>0</v>
      </c>
      <c r="I10" s="132"/>
      <c r="J10" s="132"/>
      <c r="K10" s="132"/>
      <c r="L10" s="62" t="str">
        <f t="shared" si="0"/>
        <v>0</v>
      </c>
      <c r="M10" s="62" t="str">
        <f t="shared" si="1"/>
        <v>0</v>
      </c>
      <c r="N10" s="63">
        <f t="shared" si="2"/>
        <v>0</v>
      </c>
      <c r="O10" s="63">
        <f t="shared" si="3"/>
        <v>0</v>
      </c>
      <c r="P10" s="63">
        <f t="shared" si="4"/>
        <v>0</v>
      </c>
      <c r="Q10" s="64">
        <f t="shared" si="5"/>
        <v>0</v>
      </c>
    </row>
    <row r="11" spans="1:17" x14ac:dyDescent="0.25">
      <c r="A11" s="107"/>
      <c r="B11" s="120"/>
      <c r="C11" s="48"/>
      <c r="D11" s="49"/>
      <c r="E11" s="49"/>
      <c r="F11" s="50"/>
      <c r="G11" s="98">
        <f t="shared" si="6"/>
        <v>0</v>
      </c>
      <c r="H11" s="98">
        <f t="shared" si="7"/>
        <v>0</v>
      </c>
      <c r="I11" s="132"/>
      <c r="J11" s="132"/>
      <c r="K11" s="132"/>
      <c r="L11" s="62" t="str">
        <f t="shared" si="0"/>
        <v>0</v>
      </c>
      <c r="M11" s="62" t="str">
        <f t="shared" si="1"/>
        <v>0</v>
      </c>
      <c r="N11" s="63">
        <f t="shared" si="2"/>
        <v>0</v>
      </c>
      <c r="O11" s="63">
        <f t="shared" si="3"/>
        <v>0</v>
      </c>
      <c r="P11" s="63">
        <f t="shared" si="4"/>
        <v>0</v>
      </c>
      <c r="Q11" s="64">
        <f t="shared" si="5"/>
        <v>0</v>
      </c>
    </row>
    <row r="12" spans="1:17" x14ac:dyDescent="0.25">
      <c r="A12" s="107"/>
      <c r="B12" s="120"/>
      <c r="C12" s="48"/>
      <c r="D12" s="49"/>
      <c r="E12" s="49"/>
      <c r="F12" s="50"/>
      <c r="G12" s="98">
        <f t="shared" si="6"/>
        <v>0</v>
      </c>
      <c r="H12" s="98">
        <f t="shared" si="7"/>
        <v>0</v>
      </c>
      <c r="I12" s="132"/>
      <c r="J12" s="132"/>
      <c r="K12" s="132"/>
      <c r="L12" s="62" t="str">
        <f t="shared" si="0"/>
        <v>0</v>
      </c>
      <c r="M12" s="62" t="str">
        <f t="shared" si="1"/>
        <v>0</v>
      </c>
      <c r="N12" s="63">
        <f t="shared" si="2"/>
        <v>0</v>
      </c>
      <c r="O12" s="63">
        <f t="shared" si="3"/>
        <v>0</v>
      </c>
      <c r="P12" s="63">
        <f t="shared" si="4"/>
        <v>0</v>
      </c>
      <c r="Q12" s="64">
        <f t="shared" si="5"/>
        <v>0</v>
      </c>
    </row>
    <row r="13" spans="1:17" x14ac:dyDescent="0.25">
      <c r="A13" s="107"/>
      <c r="B13" s="120"/>
      <c r="C13" s="48"/>
      <c r="D13" s="49"/>
      <c r="E13" s="49"/>
      <c r="F13" s="50"/>
      <c r="G13" s="98">
        <f t="shared" si="6"/>
        <v>0</v>
      </c>
      <c r="H13" s="98">
        <f t="shared" si="7"/>
        <v>0</v>
      </c>
      <c r="I13" s="132"/>
      <c r="J13" s="132"/>
      <c r="K13" s="132"/>
      <c r="L13" s="62" t="str">
        <f t="shared" si="0"/>
        <v>0</v>
      </c>
      <c r="M13" s="62" t="str">
        <f t="shared" si="1"/>
        <v>0</v>
      </c>
      <c r="N13" s="63">
        <f t="shared" si="2"/>
        <v>0</v>
      </c>
      <c r="O13" s="63">
        <f t="shared" si="3"/>
        <v>0</v>
      </c>
      <c r="P13" s="63">
        <f t="shared" si="4"/>
        <v>0</v>
      </c>
      <c r="Q13" s="64">
        <f t="shared" si="5"/>
        <v>0</v>
      </c>
    </row>
    <row r="14" spans="1:17" x14ac:dyDescent="0.25">
      <c r="A14" s="107"/>
      <c r="B14" s="120"/>
      <c r="C14" s="48"/>
      <c r="D14" s="49"/>
      <c r="E14" s="49"/>
      <c r="F14" s="50"/>
      <c r="G14" s="98">
        <f t="shared" si="6"/>
        <v>0</v>
      </c>
      <c r="H14" s="98">
        <f t="shared" si="7"/>
        <v>0</v>
      </c>
      <c r="I14" s="132"/>
      <c r="J14" s="132"/>
      <c r="K14" s="132"/>
      <c r="L14" s="62" t="str">
        <f t="shared" si="0"/>
        <v>0</v>
      </c>
      <c r="M14" s="62" t="str">
        <f t="shared" si="1"/>
        <v>0</v>
      </c>
      <c r="N14" s="63">
        <f t="shared" si="2"/>
        <v>0</v>
      </c>
      <c r="O14" s="63">
        <f t="shared" si="3"/>
        <v>0</v>
      </c>
      <c r="P14" s="63">
        <f t="shared" si="4"/>
        <v>0</v>
      </c>
      <c r="Q14" s="64">
        <f t="shared" si="5"/>
        <v>0</v>
      </c>
    </row>
    <row r="15" spans="1:17" x14ac:dyDescent="0.25">
      <c r="A15" s="107"/>
      <c r="B15" s="120"/>
      <c r="C15" s="48"/>
      <c r="D15" s="49"/>
      <c r="E15" s="49"/>
      <c r="F15" s="50"/>
      <c r="G15" s="98">
        <f t="shared" si="6"/>
        <v>0</v>
      </c>
      <c r="H15" s="98">
        <f t="shared" si="7"/>
        <v>0</v>
      </c>
      <c r="I15" s="132"/>
      <c r="J15" s="132"/>
      <c r="K15" s="132"/>
      <c r="L15" s="62" t="str">
        <f>IF(D15&gt;0,I15*J15*400+I15*K15*400,"0")</f>
        <v>0</v>
      </c>
      <c r="M15" s="62" t="str">
        <f t="shared" si="1"/>
        <v>0</v>
      </c>
      <c r="N15" s="63">
        <f t="shared" si="2"/>
        <v>0</v>
      </c>
      <c r="O15" s="63">
        <f t="shared" si="3"/>
        <v>0</v>
      </c>
      <c r="P15" s="63">
        <f t="shared" si="4"/>
        <v>0</v>
      </c>
      <c r="Q15" s="64">
        <f t="shared" si="5"/>
        <v>0</v>
      </c>
    </row>
    <row r="16" spans="1:17" x14ac:dyDescent="0.25">
      <c r="A16" s="108"/>
      <c r="B16" s="121"/>
      <c r="C16" s="76"/>
      <c r="D16" s="77"/>
      <c r="E16" s="77"/>
      <c r="F16" s="78"/>
      <c r="G16" s="99">
        <f>D16*F16</f>
        <v>0</v>
      </c>
      <c r="H16" s="99">
        <f>E16*F16</f>
        <v>0</v>
      </c>
      <c r="I16" s="132"/>
      <c r="J16" s="132"/>
      <c r="K16" s="132"/>
      <c r="L16" s="62" t="str">
        <f>IF(D16&gt;0,I16*J16*400+I16*K16*400,"0")</f>
        <v>0</v>
      </c>
      <c r="M16" s="62" t="str">
        <f t="shared" si="1"/>
        <v>0</v>
      </c>
      <c r="N16" s="63">
        <f t="shared" si="2"/>
        <v>0</v>
      </c>
      <c r="O16" s="63">
        <f t="shared" si="3"/>
        <v>0</v>
      </c>
      <c r="P16" s="63">
        <f t="shared" si="4"/>
        <v>0</v>
      </c>
      <c r="Q16" s="64">
        <f t="shared" si="5"/>
        <v>0</v>
      </c>
    </row>
    <row r="17" spans="1:20" x14ac:dyDescent="0.25">
      <c r="A17" s="107"/>
      <c r="B17" s="120"/>
      <c r="C17" s="48"/>
      <c r="D17" s="49"/>
      <c r="E17" s="49"/>
      <c r="F17" s="50"/>
      <c r="G17" s="98">
        <f>D17*F17</f>
        <v>0</v>
      </c>
      <c r="H17" s="98">
        <f t="shared" si="7"/>
        <v>0</v>
      </c>
      <c r="I17" s="132"/>
      <c r="J17" s="132"/>
      <c r="K17" s="132"/>
      <c r="L17" s="62" t="str">
        <f>IF(D17&gt;0,I17*J17*400+I17*K17*400,"0")</f>
        <v>0</v>
      </c>
      <c r="M17" s="62" t="str">
        <f t="shared" si="1"/>
        <v>0</v>
      </c>
      <c r="N17" s="63">
        <f t="shared" si="2"/>
        <v>0</v>
      </c>
      <c r="O17" s="63">
        <f t="shared" si="3"/>
        <v>0</v>
      </c>
      <c r="P17" s="63">
        <f t="shared" si="4"/>
        <v>0</v>
      </c>
      <c r="Q17" s="64">
        <f t="shared" si="5"/>
        <v>0</v>
      </c>
    </row>
    <row r="18" spans="1:20" x14ac:dyDescent="0.25">
      <c r="A18" s="109"/>
      <c r="B18" s="120"/>
      <c r="C18" s="48"/>
      <c r="D18" s="49"/>
      <c r="E18" s="49"/>
      <c r="F18" s="50"/>
      <c r="G18" s="98">
        <f t="shared" si="6"/>
        <v>0</v>
      </c>
      <c r="H18" s="98">
        <f t="shared" si="7"/>
        <v>0</v>
      </c>
      <c r="I18" s="132"/>
      <c r="J18" s="132"/>
      <c r="K18" s="132"/>
      <c r="L18" s="62" t="str">
        <f>IF(D18&gt;0,I18*J18*400+I18*K18*400,"0")</f>
        <v>0</v>
      </c>
      <c r="M18" s="62" t="str">
        <f t="shared" si="1"/>
        <v>0</v>
      </c>
      <c r="N18" s="63">
        <f t="shared" si="2"/>
        <v>0</v>
      </c>
      <c r="O18" s="63">
        <f t="shared" si="3"/>
        <v>0</v>
      </c>
      <c r="P18" s="63">
        <f t="shared" si="4"/>
        <v>0</v>
      </c>
      <c r="Q18" s="64">
        <f t="shared" si="5"/>
        <v>0</v>
      </c>
    </row>
    <row r="19" spans="1:20" x14ac:dyDescent="0.25">
      <c r="A19" s="110"/>
      <c r="B19" s="120"/>
      <c r="C19" s="48"/>
      <c r="D19" s="49"/>
      <c r="E19" s="56"/>
      <c r="F19" s="50"/>
      <c r="G19" s="98">
        <f t="shared" si="6"/>
        <v>0</v>
      </c>
      <c r="H19" s="98">
        <f t="shared" si="7"/>
        <v>0</v>
      </c>
      <c r="I19" s="132"/>
      <c r="J19" s="132"/>
      <c r="K19" s="132"/>
      <c r="L19" s="62" t="str">
        <f t="shared" si="0"/>
        <v>0</v>
      </c>
      <c r="M19" s="62" t="str">
        <f t="shared" si="1"/>
        <v>0</v>
      </c>
      <c r="N19" s="63">
        <f t="shared" si="2"/>
        <v>0</v>
      </c>
      <c r="O19" s="63">
        <f t="shared" si="3"/>
        <v>0</v>
      </c>
      <c r="P19" s="63">
        <f t="shared" si="4"/>
        <v>0</v>
      </c>
      <c r="Q19" s="64">
        <f t="shared" si="5"/>
        <v>0</v>
      </c>
    </row>
    <row r="20" spans="1:20" s="70" customFormat="1" x14ac:dyDescent="0.25">
      <c r="A20" s="111"/>
      <c r="B20" s="121"/>
      <c r="C20" s="76"/>
      <c r="D20" s="77"/>
      <c r="E20" s="77"/>
      <c r="F20" s="78"/>
      <c r="G20" s="99">
        <f t="shared" si="6"/>
        <v>0</v>
      </c>
      <c r="H20" s="99">
        <f t="shared" si="7"/>
        <v>0</v>
      </c>
      <c r="I20" s="132"/>
      <c r="J20" s="132"/>
      <c r="K20" s="132"/>
      <c r="L20" s="73" t="str">
        <f t="shared" si="0"/>
        <v>0</v>
      </c>
      <c r="M20" s="73" t="str">
        <f t="shared" si="1"/>
        <v>0</v>
      </c>
      <c r="N20" s="63">
        <f t="shared" si="2"/>
        <v>0</v>
      </c>
      <c r="O20" s="63">
        <f t="shared" si="3"/>
        <v>0</v>
      </c>
      <c r="P20" s="63">
        <f t="shared" si="4"/>
        <v>0</v>
      </c>
      <c r="Q20" s="79">
        <f t="shared" si="5"/>
        <v>0</v>
      </c>
    </row>
    <row r="21" spans="1:20" s="70" customFormat="1" x14ac:dyDescent="0.25">
      <c r="A21" s="108"/>
      <c r="B21" s="121"/>
      <c r="C21" s="76"/>
      <c r="D21" s="77"/>
      <c r="E21" s="77"/>
      <c r="F21" s="78"/>
      <c r="G21" s="99">
        <f t="shared" si="6"/>
        <v>0</v>
      </c>
      <c r="H21" s="99">
        <f t="shared" si="7"/>
        <v>0</v>
      </c>
      <c r="I21" s="132"/>
      <c r="J21" s="132"/>
      <c r="K21" s="132"/>
      <c r="L21" s="73" t="str">
        <f t="shared" si="0"/>
        <v>0</v>
      </c>
      <c r="M21" s="73" t="str">
        <f t="shared" si="1"/>
        <v>0</v>
      </c>
      <c r="N21" s="63">
        <f t="shared" si="2"/>
        <v>0</v>
      </c>
      <c r="O21" s="63">
        <f t="shared" si="3"/>
        <v>0</v>
      </c>
      <c r="P21" s="63">
        <f t="shared" si="4"/>
        <v>0</v>
      </c>
      <c r="Q21" s="79">
        <f t="shared" si="5"/>
        <v>0</v>
      </c>
    </row>
    <row r="22" spans="1:20" x14ac:dyDescent="0.25">
      <c r="A22" s="111"/>
      <c r="B22" s="121"/>
      <c r="C22" s="76"/>
      <c r="D22" s="77"/>
      <c r="E22" s="77"/>
      <c r="F22" s="78"/>
      <c r="G22" s="99">
        <f>D22*F22</f>
        <v>0</v>
      </c>
      <c r="H22" s="99">
        <f t="shared" si="7"/>
        <v>0</v>
      </c>
      <c r="I22" s="132"/>
      <c r="J22" s="132"/>
      <c r="K22" s="132"/>
      <c r="L22" s="73" t="str">
        <f t="shared" si="0"/>
        <v>0</v>
      </c>
      <c r="M22" s="73" t="str">
        <f t="shared" si="1"/>
        <v>0</v>
      </c>
      <c r="N22" s="63">
        <f t="shared" si="2"/>
        <v>0</v>
      </c>
      <c r="O22" s="63">
        <f t="shared" si="3"/>
        <v>0</v>
      </c>
      <c r="P22" s="63">
        <f t="shared" si="4"/>
        <v>0</v>
      </c>
      <c r="Q22" s="79">
        <f t="shared" si="5"/>
        <v>0</v>
      </c>
    </row>
    <row r="23" spans="1:20" ht="15" customHeight="1" x14ac:dyDescent="0.25">
      <c r="A23" s="108"/>
      <c r="B23" s="121"/>
      <c r="C23" s="76"/>
      <c r="D23" s="77"/>
      <c r="E23" s="77"/>
      <c r="F23" s="78"/>
      <c r="G23" s="99">
        <f t="shared" si="6"/>
        <v>0</v>
      </c>
      <c r="H23" s="99">
        <f t="shared" si="7"/>
        <v>0</v>
      </c>
      <c r="I23" s="132"/>
      <c r="J23" s="132"/>
      <c r="K23" s="132"/>
      <c r="L23" s="73" t="str">
        <f t="shared" si="0"/>
        <v>0</v>
      </c>
      <c r="M23" s="73" t="str">
        <f t="shared" si="1"/>
        <v>0</v>
      </c>
      <c r="N23" s="63">
        <f t="shared" si="2"/>
        <v>0</v>
      </c>
      <c r="O23" s="63">
        <f t="shared" si="3"/>
        <v>0</v>
      </c>
      <c r="P23" s="63">
        <f t="shared" si="4"/>
        <v>0</v>
      </c>
      <c r="Q23" s="79">
        <f t="shared" si="5"/>
        <v>0</v>
      </c>
    </row>
    <row r="24" spans="1:20" x14ac:dyDescent="0.25">
      <c r="A24" s="108"/>
      <c r="B24" s="121"/>
      <c r="C24" s="76"/>
      <c r="D24" s="77"/>
      <c r="E24" s="77"/>
      <c r="F24" s="78"/>
      <c r="G24" s="99">
        <f t="shared" si="6"/>
        <v>0</v>
      </c>
      <c r="H24" s="99">
        <f t="shared" si="7"/>
        <v>0</v>
      </c>
      <c r="I24" s="132"/>
      <c r="J24" s="132"/>
      <c r="K24" s="132"/>
      <c r="L24" s="73" t="str">
        <f t="shared" si="0"/>
        <v>0</v>
      </c>
      <c r="M24" s="73" t="str">
        <f t="shared" si="1"/>
        <v>0</v>
      </c>
      <c r="N24" s="63">
        <f t="shared" si="2"/>
        <v>0</v>
      </c>
      <c r="O24" s="63">
        <f t="shared" si="3"/>
        <v>0</v>
      </c>
      <c r="P24" s="63">
        <f t="shared" si="4"/>
        <v>0</v>
      </c>
      <c r="Q24" s="79">
        <f t="shared" si="5"/>
        <v>0</v>
      </c>
    </row>
    <row r="25" spans="1:20" x14ac:dyDescent="0.25">
      <c r="A25" s="108"/>
      <c r="B25" s="121"/>
      <c r="C25" s="76"/>
      <c r="D25" s="77"/>
      <c r="E25" s="77"/>
      <c r="F25" s="78"/>
      <c r="G25" s="99">
        <f t="shared" si="6"/>
        <v>0</v>
      </c>
      <c r="H25" s="99">
        <f t="shared" si="7"/>
        <v>0</v>
      </c>
      <c r="I25" s="132"/>
      <c r="J25" s="132"/>
      <c r="K25" s="132"/>
      <c r="L25" s="73" t="str">
        <f t="shared" si="0"/>
        <v>0</v>
      </c>
      <c r="M25" s="73" t="str">
        <f t="shared" si="1"/>
        <v>0</v>
      </c>
      <c r="N25" s="63">
        <f t="shared" si="2"/>
        <v>0</v>
      </c>
      <c r="O25" s="63">
        <f t="shared" si="3"/>
        <v>0</v>
      </c>
      <c r="P25" s="63">
        <f t="shared" si="4"/>
        <v>0</v>
      </c>
      <c r="Q25" s="79">
        <f t="shared" si="5"/>
        <v>0</v>
      </c>
    </row>
    <row r="26" spans="1:20" x14ac:dyDescent="0.25">
      <c r="A26" s="112"/>
      <c r="B26" s="122"/>
      <c r="C26" s="80"/>
      <c r="D26" s="81"/>
      <c r="E26" s="81"/>
      <c r="F26" s="78"/>
      <c r="G26" s="99">
        <f t="shared" si="6"/>
        <v>0</v>
      </c>
      <c r="H26" s="99">
        <f t="shared" si="7"/>
        <v>0</v>
      </c>
      <c r="I26" s="132"/>
      <c r="J26" s="133"/>
      <c r="K26" s="133"/>
      <c r="L26" s="73" t="str">
        <f t="shared" si="0"/>
        <v>0</v>
      </c>
      <c r="M26" s="73" t="str">
        <f t="shared" si="1"/>
        <v>0</v>
      </c>
      <c r="N26" s="63">
        <f t="shared" si="2"/>
        <v>0</v>
      </c>
      <c r="O26" s="63">
        <f t="shared" si="3"/>
        <v>0</v>
      </c>
      <c r="P26" s="63">
        <f t="shared" si="4"/>
        <v>0</v>
      </c>
      <c r="Q26" s="79">
        <f t="shared" si="5"/>
        <v>0</v>
      </c>
    </row>
    <row r="27" spans="1:20" ht="15.75" thickBot="1" x14ac:dyDescent="0.3">
      <c r="A27" s="113"/>
      <c r="B27" s="123"/>
      <c r="C27" s="65"/>
      <c r="D27" s="66"/>
      <c r="E27" s="66"/>
      <c r="F27" s="67"/>
      <c r="G27" s="99">
        <f t="shared" ref="G27" si="8">D27*F27</f>
        <v>0</v>
      </c>
      <c r="H27" s="99">
        <f t="shared" ref="H27" si="9">E27*F27</f>
        <v>0</v>
      </c>
      <c r="I27" s="134"/>
      <c r="J27" s="135"/>
      <c r="K27" s="135"/>
      <c r="L27" s="73" t="str">
        <f t="shared" ref="L27" si="10">IF(D27&gt;0,I27*J27*400+I27*K27*400,"0")</f>
        <v>0</v>
      </c>
      <c r="M27" s="73" t="str">
        <f t="shared" ref="M27" si="11">IF(E27&gt;0,I27*J27*400+I27*K27*400,"0")</f>
        <v>0</v>
      </c>
      <c r="N27" s="63">
        <f t="shared" si="2"/>
        <v>0</v>
      </c>
      <c r="O27" s="63">
        <f t="shared" si="3"/>
        <v>0</v>
      </c>
      <c r="P27" s="63">
        <f t="shared" si="4"/>
        <v>0</v>
      </c>
      <c r="Q27" s="79">
        <f t="shared" si="5"/>
        <v>0</v>
      </c>
    </row>
    <row r="28" spans="1:20" ht="15.75" thickBot="1" x14ac:dyDescent="0.3">
      <c r="A28" s="114" t="s">
        <v>24</v>
      </c>
      <c r="B28" s="124"/>
      <c r="C28" s="125"/>
      <c r="D28" s="68">
        <f>SUM(D6:D27)</f>
        <v>0</v>
      </c>
      <c r="E28" s="68">
        <f>SUM(E6:E27)</f>
        <v>0</v>
      </c>
      <c r="F28" s="127"/>
      <c r="G28" s="68">
        <f>SUM(G6:G27)</f>
        <v>0</v>
      </c>
      <c r="H28" s="68">
        <f>SUM(H6:H27)</f>
        <v>0</v>
      </c>
      <c r="I28" s="71"/>
      <c r="J28" s="74"/>
      <c r="K28" s="74"/>
      <c r="L28" s="94">
        <f t="shared" ref="L28:Q28" si="12">SUM(L6:L27)</f>
        <v>0</v>
      </c>
      <c r="M28" s="94">
        <f t="shared" si="12"/>
        <v>0</v>
      </c>
      <c r="N28" s="68">
        <f>SUM(N6:N27)</f>
        <v>0</v>
      </c>
      <c r="O28" s="68">
        <f>SUM(O6:O27)</f>
        <v>0</v>
      </c>
      <c r="P28" s="68">
        <f t="shared" si="12"/>
        <v>0</v>
      </c>
      <c r="Q28" s="68">
        <f t="shared" si="12"/>
        <v>0</v>
      </c>
      <c r="R28" s="28"/>
    </row>
    <row r="29" spans="1:20" x14ac:dyDescent="0.25">
      <c r="T29" s="23"/>
    </row>
    <row r="30" spans="1:20" x14ac:dyDescent="0.25">
      <c r="A30" s="116"/>
      <c r="B30" s="116"/>
      <c r="C30" s="46"/>
      <c r="D30" s="46"/>
      <c r="E30" s="46"/>
      <c r="F30" s="128"/>
      <c r="G30" s="95"/>
      <c r="H30" s="95"/>
      <c r="I30" s="136"/>
      <c r="J30" s="137"/>
      <c r="K30" s="137"/>
      <c r="L30" s="95"/>
      <c r="M30" s="95"/>
      <c r="N30" s="24"/>
      <c r="O30" s="24"/>
      <c r="P30" s="24"/>
    </row>
    <row r="31" spans="1:20" x14ac:dyDescent="0.25">
      <c r="A31" s="116"/>
      <c r="B31" s="116"/>
      <c r="C31" s="46"/>
      <c r="D31" s="46"/>
      <c r="E31" s="46"/>
      <c r="F31" s="128"/>
      <c r="G31" s="95"/>
      <c r="H31" s="95"/>
      <c r="I31" s="136"/>
      <c r="J31" s="137"/>
      <c r="K31" s="137"/>
      <c r="L31" s="95"/>
      <c r="M31" s="95"/>
      <c r="N31" s="24"/>
      <c r="O31" s="24"/>
      <c r="P31" s="24"/>
    </row>
    <row r="32" spans="1:20" x14ac:dyDescent="0.25">
      <c r="A32" s="117"/>
      <c r="B32" s="116"/>
      <c r="C32" s="46"/>
      <c r="D32" s="46"/>
      <c r="E32" s="46"/>
      <c r="F32" s="128"/>
      <c r="G32" s="95"/>
      <c r="H32" s="95"/>
      <c r="I32" s="136"/>
      <c r="J32" s="137"/>
      <c r="K32" s="137"/>
      <c r="L32" s="95"/>
      <c r="M32" s="95"/>
      <c r="N32" s="24"/>
      <c r="O32" s="24"/>
      <c r="P32" s="24"/>
    </row>
    <row r="33" spans="1:16" x14ac:dyDescent="0.25">
      <c r="A33" s="194"/>
      <c r="B33" s="194"/>
      <c r="C33" s="101"/>
      <c r="D33" s="101"/>
      <c r="E33" s="101"/>
      <c r="F33" s="195"/>
      <c r="G33" s="189"/>
      <c r="H33" s="85"/>
      <c r="I33" s="72"/>
      <c r="J33" s="75"/>
      <c r="K33" s="75"/>
      <c r="L33" s="85"/>
      <c r="M33" s="85"/>
      <c r="N33" s="3"/>
      <c r="O33" s="3"/>
      <c r="P33" s="3"/>
    </row>
    <row r="34" spans="1:16" x14ac:dyDescent="0.25">
      <c r="A34" s="194"/>
      <c r="B34" s="194"/>
      <c r="C34" s="101"/>
      <c r="D34" s="101"/>
      <c r="E34" s="101"/>
      <c r="F34" s="195"/>
      <c r="G34" s="189"/>
      <c r="H34" s="85"/>
      <c r="I34" s="72"/>
      <c r="J34" s="75"/>
      <c r="K34" s="75"/>
      <c r="L34" s="85"/>
      <c r="M34" s="85"/>
      <c r="N34" s="3"/>
      <c r="O34" s="3"/>
      <c r="P34" s="3"/>
    </row>
    <row r="35" spans="1:16" x14ac:dyDescent="0.25">
      <c r="A35" s="116"/>
      <c r="B35" s="116"/>
      <c r="C35" s="46"/>
      <c r="D35" s="47"/>
      <c r="E35" s="47"/>
      <c r="F35" s="25"/>
      <c r="G35" s="96"/>
      <c r="H35" s="96"/>
      <c r="I35" s="138"/>
      <c r="J35" s="139"/>
      <c r="K35" s="139"/>
      <c r="L35" s="96"/>
      <c r="M35" s="96"/>
      <c r="N35" s="25"/>
      <c r="O35" s="25"/>
      <c r="P35" s="25"/>
    </row>
    <row r="36" spans="1:16" x14ac:dyDescent="0.25">
      <c r="A36" s="116"/>
      <c r="B36" s="116"/>
      <c r="C36" s="46"/>
      <c r="D36" s="47"/>
      <c r="E36" s="47"/>
      <c r="F36" s="25"/>
      <c r="G36" s="96"/>
      <c r="H36" s="96"/>
      <c r="I36" s="138"/>
      <c r="J36" s="139"/>
      <c r="K36" s="139"/>
      <c r="L36" s="96"/>
      <c r="M36" s="96"/>
      <c r="N36" s="25"/>
      <c r="O36" s="25"/>
      <c r="P36" s="25"/>
    </row>
    <row r="37" spans="1:16" x14ac:dyDescent="0.25">
      <c r="A37" s="116"/>
      <c r="B37" s="116"/>
      <c r="C37" s="46"/>
      <c r="D37" s="47"/>
      <c r="E37" s="47"/>
      <c r="F37" s="25"/>
      <c r="G37" s="96"/>
      <c r="H37" s="96"/>
      <c r="I37" s="138"/>
      <c r="J37" s="139"/>
      <c r="K37" s="139"/>
      <c r="L37" s="96"/>
      <c r="M37" s="96"/>
      <c r="N37" s="25"/>
      <c r="O37" s="25"/>
      <c r="P37" s="25"/>
    </row>
    <row r="38" spans="1:16" x14ac:dyDescent="0.25">
      <c r="A38" s="116"/>
      <c r="B38" s="116"/>
      <c r="C38" s="46"/>
      <c r="D38" s="47"/>
      <c r="E38" s="47"/>
      <c r="F38" s="25"/>
      <c r="G38" s="96"/>
      <c r="H38" s="96"/>
      <c r="I38" s="138"/>
      <c r="J38" s="139"/>
      <c r="K38" s="139"/>
      <c r="L38" s="96"/>
      <c r="M38" s="96"/>
      <c r="N38" s="25"/>
      <c r="O38" s="25"/>
      <c r="P38" s="25"/>
    </row>
    <row r="39" spans="1:16" x14ac:dyDescent="0.25">
      <c r="A39" s="116"/>
      <c r="B39" s="116"/>
      <c r="C39" s="46"/>
      <c r="D39" s="47"/>
      <c r="E39" s="47"/>
      <c r="F39" s="25"/>
      <c r="G39" s="96"/>
      <c r="H39" s="96"/>
      <c r="I39" s="138"/>
      <c r="J39" s="139"/>
      <c r="K39" s="139"/>
      <c r="L39" s="96"/>
      <c r="M39" s="96"/>
      <c r="N39" s="25"/>
      <c r="O39" s="25"/>
      <c r="P39" s="25"/>
    </row>
    <row r="40" spans="1:16" x14ac:dyDescent="0.25">
      <c r="A40" s="116"/>
      <c r="B40" s="116"/>
      <c r="C40" s="46"/>
      <c r="D40" s="47"/>
      <c r="E40" s="47"/>
      <c r="F40" s="25"/>
      <c r="G40" s="96"/>
      <c r="H40" s="96"/>
      <c r="I40" s="138"/>
      <c r="J40" s="139"/>
      <c r="K40" s="139"/>
      <c r="L40" s="96"/>
      <c r="M40" s="96"/>
      <c r="N40" s="25"/>
      <c r="O40" s="25"/>
      <c r="P40" s="25"/>
    </row>
    <row r="41" spans="1:16" x14ac:dyDescent="0.25">
      <c r="A41" s="117"/>
      <c r="B41" s="117"/>
      <c r="C41" s="118"/>
      <c r="D41" s="47"/>
      <c r="E41" s="47"/>
      <c r="F41" s="25"/>
      <c r="G41" s="97"/>
      <c r="H41" s="97"/>
      <c r="I41" s="140"/>
      <c r="J41" s="141"/>
      <c r="K41" s="141"/>
      <c r="L41" s="97"/>
      <c r="M41" s="97"/>
      <c r="N41" s="26"/>
      <c r="O41" s="26"/>
      <c r="P41" s="26"/>
    </row>
    <row r="42" spans="1:16" x14ac:dyDescent="0.25">
      <c r="A42" s="116"/>
      <c r="B42" s="116"/>
      <c r="C42" s="46"/>
      <c r="D42" s="46"/>
      <c r="E42" s="46"/>
      <c r="F42" s="128"/>
      <c r="G42" s="95"/>
      <c r="H42" s="95"/>
      <c r="I42" s="136"/>
      <c r="J42" s="137"/>
      <c r="K42" s="137"/>
      <c r="L42" s="95"/>
      <c r="M42" s="95"/>
      <c r="N42" s="24"/>
      <c r="O42" s="24"/>
      <c r="P42" s="24"/>
    </row>
    <row r="43" spans="1:16" x14ac:dyDescent="0.25">
      <c r="A43" s="116"/>
      <c r="B43" s="116"/>
      <c r="C43" s="46"/>
      <c r="D43" s="46"/>
      <c r="E43" s="46"/>
      <c r="F43" s="128"/>
      <c r="G43" s="95"/>
      <c r="H43" s="95"/>
      <c r="I43" s="136"/>
      <c r="J43" s="137"/>
      <c r="K43" s="137"/>
      <c r="L43" s="95"/>
      <c r="M43" s="95"/>
      <c r="N43" s="24"/>
      <c r="O43" s="24"/>
      <c r="P43" s="24"/>
    </row>
  </sheetData>
  <sheetProtection algorithmName="SHA-512" hashValue="ewt44ZPr8Qo2gZm+UST+vd8RHkQibG4pGlaki5JY2/ETjuLrYvhgRW5/c4/C0Z3o5rCZi8/J4T7AVUULLMI1vA==" saltValue="ckmQfxKbz8jVXRIzr2iPwQ==" spinCount="100000" sheet="1" objects="1" scenarios="1"/>
  <protectedRanges>
    <protectedRange password="CC4B" sqref="K17:K18 J17:J27 G6:K14 G15:H18 J15:K16 I15:I19 L6:P27" name="Tartomány1_13"/>
    <protectedRange password="CC4B" sqref="H21:H22 G20:I20 G21 K19:K20 I21:I26 G19:H19" name="Tartomány1_1_2"/>
    <protectedRange password="CC4B" sqref="G23:H23 K23" name="Tartomány1_4_2"/>
    <protectedRange password="CC4B" sqref="K21:K22 G22 I27 K24:K27 G24:H27" name="Tartomány1_5_2"/>
  </protectedRanges>
  <mergeCells count="22">
    <mergeCell ref="G33:G34"/>
    <mergeCell ref="A4:A5"/>
    <mergeCell ref="D4:E4"/>
    <mergeCell ref="C4:C5"/>
    <mergeCell ref="A33:A34"/>
    <mergeCell ref="B33:B34"/>
    <mergeCell ref="F33:F34"/>
    <mergeCell ref="F4:F5"/>
    <mergeCell ref="G4:G5"/>
    <mergeCell ref="B4:B5"/>
    <mergeCell ref="A1:P1"/>
    <mergeCell ref="Q4:Q5"/>
    <mergeCell ref="I4:I5"/>
    <mergeCell ref="J4:J5"/>
    <mergeCell ref="K4:K5"/>
    <mergeCell ref="N4:N5"/>
    <mergeCell ref="A2:P2"/>
    <mergeCell ref="O4:O5"/>
    <mergeCell ref="L4:L5"/>
    <mergeCell ref="M4:M5"/>
    <mergeCell ref="P4:P5"/>
    <mergeCell ref="H4:H5"/>
  </mergeCells>
  <phoneticPr fontId="0" type="noConversion"/>
  <printOptions horizontalCentered="1"/>
  <pageMargins left="0.78740157480314965" right="0.78740157480314965" top="0.51181102362204722" bottom="0.78740157480314965" header="0.27559055118110237" footer="0.51181102362204722"/>
  <pageSetup paperSize="9" scale="64" fitToHeight="0" orientation="landscape" copies="2" r:id="rId1"/>
  <headerFooter alignWithMargins="0"/>
  <rowBreaks count="1" manualBreakCount="1">
    <brk id="2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view="pageBreakPreview" zoomScaleNormal="100" zoomScaleSheetLayoutView="100" workbookViewId="0">
      <pane ySplit="7" topLeftCell="A8" activePane="bottomLeft" state="frozen"/>
      <selection pane="bottomLeft" activeCell="F19" sqref="F19"/>
    </sheetView>
  </sheetViews>
  <sheetFormatPr defaultRowHeight="15" x14ac:dyDescent="0.25"/>
  <cols>
    <col min="1" max="1" width="24.140625" style="142" customWidth="1"/>
    <col min="2" max="2" width="7.42578125" style="156" customWidth="1"/>
    <col min="3" max="3" width="8.85546875" style="164"/>
    <col min="4" max="4" width="9.5703125" style="164" customWidth="1"/>
    <col min="5" max="5" width="8.85546875" style="156"/>
    <col min="6" max="6" width="10.7109375" style="156" customWidth="1"/>
    <col min="7" max="7" width="15" style="164" customWidth="1"/>
    <col min="8" max="8" width="11.7109375" style="164" customWidth="1"/>
    <col min="9" max="10" width="13.5703125" style="40" customWidth="1"/>
    <col min="11" max="11" width="10.7109375" style="40" customWidth="1"/>
    <col min="12" max="12" width="14.140625" style="164" customWidth="1"/>
    <col min="13" max="13" width="12.5703125" style="40" customWidth="1"/>
    <col min="17" max="17" width="11" customWidth="1"/>
  </cols>
  <sheetData>
    <row r="1" spans="1:14" x14ac:dyDescent="0.25">
      <c r="M1" s="177">
        <f ca="1">TODAY()</f>
        <v>44222</v>
      </c>
    </row>
    <row r="2" spans="1:14" s="40" customFormat="1" ht="15.75" x14ac:dyDescent="0.25">
      <c r="A2" s="197" t="str">
        <f>'Óradíjak levelező'!A1:Q1</f>
        <v xml:space="preserve">……………………………………………………………. szak …………………….. tanév ……. félév 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x14ac:dyDescent="0.25">
      <c r="A3" s="196" t="s">
        <v>37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27"/>
    </row>
    <row r="4" spans="1:14" x14ac:dyDescent="0.25">
      <c r="C4" s="162"/>
      <c r="D4" s="162"/>
      <c r="E4" s="1"/>
      <c r="F4" s="1"/>
      <c r="G4" s="162"/>
      <c r="H4" s="162"/>
      <c r="I4" s="83"/>
      <c r="J4" s="83"/>
      <c r="K4" s="83"/>
      <c r="L4" s="162"/>
      <c r="M4" s="83"/>
      <c r="N4" s="1"/>
    </row>
    <row r="5" spans="1:14" ht="15.75" thickBot="1" x14ac:dyDescent="0.3">
      <c r="A5" s="143"/>
      <c r="B5" s="157"/>
      <c r="C5" s="163"/>
      <c r="D5" s="163"/>
      <c r="E5" s="168"/>
      <c r="F5" s="168"/>
      <c r="G5" s="163"/>
      <c r="H5" s="163"/>
    </row>
    <row r="6" spans="1:14" ht="15" customHeight="1" x14ac:dyDescent="0.25">
      <c r="A6" s="204" t="s">
        <v>13</v>
      </c>
      <c r="B6" s="210" t="s">
        <v>33</v>
      </c>
      <c r="C6" s="206" t="s">
        <v>4</v>
      </c>
      <c r="D6" s="207"/>
      <c r="E6" s="206" t="s">
        <v>5</v>
      </c>
      <c r="F6" s="207"/>
      <c r="G6" s="202" t="s">
        <v>32</v>
      </c>
      <c r="H6" s="208" t="s">
        <v>15</v>
      </c>
      <c r="I6" s="202" t="s">
        <v>10</v>
      </c>
      <c r="J6" s="202" t="s">
        <v>11</v>
      </c>
      <c r="K6" s="198" t="s">
        <v>35</v>
      </c>
      <c r="L6" s="208" t="s">
        <v>14</v>
      </c>
      <c r="M6" s="200" t="s">
        <v>12</v>
      </c>
    </row>
    <row r="7" spans="1:14" ht="45.75" customHeight="1" thickBot="1" x14ac:dyDescent="0.3">
      <c r="A7" s="205"/>
      <c r="B7" s="211"/>
      <c r="C7" s="16" t="s">
        <v>8</v>
      </c>
      <c r="D7" s="16" t="s">
        <v>9</v>
      </c>
      <c r="E7" s="16" t="s">
        <v>6</v>
      </c>
      <c r="F7" s="16" t="s">
        <v>7</v>
      </c>
      <c r="G7" s="203"/>
      <c r="H7" s="209"/>
      <c r="I7" s="203"/>
      <c r="J7" s="203"/>
      <c r="K7" s="199"/>
      <c r="L7" s="209"/>
      <c r="M7" s="201"/>
    </row>
    <row r="8" spans="1:14" s="55" customFormat="1" x14ac:dyDescent="0.25">
      <c r="A8" s="144"/>
      <c r="B8" s="57"/>
      <c r="C8" s="58"/>
      <c r="D8" s="58"/>
      <c r="E8" s="169"/>
      <c r="F8" s="170"/>
      <c r="G8" s="69"/>
      <c r="H8" s="53"/>
      <c r="I8" s="69">
        <f>C8+(E8*5000)</f>
        <v>0</v>
      </c>
      <c r="J8" s="69">
        <f>D8+(F8*G8)</f>
        <v>0</v>
      </c>
      <c r="K8" s="89">
        <f>J8*0.155</f>
        <v>0</v>
      </c>
      <c r="L8" s="54"/>
      <c r="M8" s="90">
        <f t="shared" ref="M8:M21" si="0">SUM(I8:L8)</f>
        <v>0</v>
      </c>
    </row>
    <row r="9" spans="1:14" s="55" customFormat="1" x14ac:dyDescent="0.25">
      <c r="A9" s="145"/>
      <c r="B9" s="52"/>
      <c r="C9" s="44"/>
      <c r="D9" s="44"/>
      <c r="E9" s="170"/>
      <c r="F9" s="170"/>
      <c r="G9" s="69"/>
      <c r="H9" s="53"/>
      <c r="I9" s="69">
        <f t="shared" ref="I9:I21" si="1">C9+(E9*5000)</f>
        <v>0</v>
      </c>
      <c r="J9" s="69">
        <f>D9+(F9*G9)</f>
        <v>0</v>
      </c>
      <c r="K9" s="89">
        <f t="shared" ref="K9:K21" si="2">J9*0.155</f>
        <v>0</v>
      </c>
      <c r="L9" s="54"/>
      <c r="M9" s="90">
        <f>SUM(I9:L9)</f>
        <v>0</v>
      </c>
    </row>
    <row r="10" spans="1:14" s="55" customFormat="1" x14ac:dyDescent="0.25">
      <c r="A10" s="145"/>
      <c r="B10" s="52"/>
      <c r="C10" s="44"/>
      <c r="D10" s="44"/>
      <c r="E10" s="170"/>
      <c r="F10" s="170"/>
      <c r="G10" s="69"/>
      <c r="H10" s="53"/>
      <c r="I10" s="69">
        <f t="shared" si="1"/>
        <v>0</v>
      </c>
      <c r="J10" s="69">
        <f>D10+(F10*G10)</f>
        <v>0</v>
      </c>
      <c r="K10" s="89">
        <f t="shared" si="2"/>
        <v>0</v>
      </c>
      <c r="L10" s="54"/>
      <c r="M10" s="90">
        <f t="shared" si="0"/>
        <v>0</v>
      </c>
    </row>
    <row r="11" spans="1:14" s="55" customFormat="1" x14ac:dyDescent="0.25">
      <c r="A11" s="145"/>
      <c r="B11" s="52"/>
      <c r="C11" s="44"/>
      <c r="D11" s="44"/>
      <c r="E11" s="170"/>
      <c r="F11" s="170"/>
      <c r="G11" s="69"/>
      <c r="H11" s="53"/>
      <c r="I11" s="69">
        <f t="shared" si="1"/>
        <v>0</v>
      </c>
      <c r="J11" s="69">
        <f t="shared" ref="J11:J21" si="3">D11+(F11*G11)</f>
        <v>0</v>
      </c>
      <c r="K11" s="89">
        <f t="shared" si="2"/>
        <v>0</v>
      </c>
      <c r="L11" s="54"/>
      <c r="M11" s="90">
        <f t="shared" si="0"/>
        <v>0</v>
      </c>
    </row>
    <row r="12" spans="1:14" x14ac:dyDescent="0.25">
      <c r="A12" s="146"/>
      <c r="B12" s="11"/>
      <c r="C12" s="7"/>
      <c r="D12" s="7"/>
      <c r="E12" s="171"/>
      <c r="F12" s="171"/>
      <c r="G12" s="69"/>
      <c r="H12" s="29"/>
      <c r="I12" s="69">
        <f t="shared" si="1"/>
        <v>0</v>
      </c>
      <c r="J12" s="69">
        <f t="shared" si="3"/>
        <v>0</v>
      </c>
      <c r="K12" s="89">
        <f t="shared" si="2"/>
        <v>0</v>
      </c>
      <c r="L12" s="30"/>
      <c r="M12" s="91">
        <f t="shared" si="0"/>
        <v>0</v>
      </c>
    </row>
    <row r="13" spans="1:14" x14ac:dyDescent="0.25">
      <c r="A13" s="147"/>
      <c r="B13" s="18"/>
      <c r="C13" s="19"/>
      <c r="D13" s="82"/>
      <c r="E13" s="172"/>
      <c r="F13" s="172"/>
      <c r="G13" s="69"/>
      <c r="H13" s="31"/>
      <c r="I13" s="69">
        <f t="shared" si="1"/>
        <v>0</v>
      </c>
      <c r="J13" s="69">
        <f t="shared" si="3"/>
        <v>0</v>
      </c>
      <c r="K13" s="89">
        <f t="shared" si="2"/>
        <v>0</v>
      </c>
      <c r="L13" s="32"/>
      <c r="M13" s="92">
        <v>0</v>
      </c>
    </row>
    <row r="14" spans="1:14" x14ac:dyDescent="0.25">
      <c r="A14" s="148"/>
      <c r="B14" s="20"/>
      <c r="C14" s="21"/>
      <c r="D14" s="17"/>
      <c r="E14" s="172"/>
      <c r="F14" s="172"/>
      <c r="G14" s="69"/>
      <c r="H14" s="31"/>
      <c r="I14" s="69">
        <f t="shared" si="1"/>
        <v>0</v>
      </c>
      <c r="J14" s="69">
        <f t="shared" si="3"/>
        <v>0</v>
      </c>
      <c r="K14" s="89">
        <f t="shared" si="2"/>
        <v>0</v>
      </c>
      <c r="L14" s="33"/>
      <c r="M14" s="92">
        <v>0</v>
      </c>
    </row>
    <row r="15" spans="1:14" x14ac:dyDescent="0.25">
      <c r="A15" s="149"/>
      <c r="B15" s="14"/>
      <c r="C15" s="6"/>
      <c r="D15" s="8"/>
      <c r="E15" s="171"/>
      <c r="F15" s="171"/>
      <c r="G15" s="69"/>
      <c r="H15" s="29"/>
      <c r="I15" s="69">
        <f t="shared" si="1"/>
        <v>0</v>
      </c>
      <c r="J15" s="69">
        <f t="shared" si="3"/>
        <v>0</v>
      </c>
      <c r="K15" s="89">
        <f t="shared" si="2"/>
        <v>0</v>
      </c>
      <c r="L15" s="34"/>
      <c r="M15" s="91">
        <f t="shared" si="0"/>
        <v>0</v>
      </c>
    </row>
    <row r="16" spans="1:14" x14ac:dyDescent="0.25">
      <c r="A16" s="149"/>
      <c r="B16" s="14"/>
      <c r="C16" s="6"/>
      <c r="D16" s="8"/>
      <c r="E16" s="171"/>
      <c r="F16" s="171"/>
      <c r="G16" s="69"/>
      <c r="H16" s="29"/>
      <c r="I16" s="69">
        <f t="shared" si="1"/>
        <v>0</v>
      </c>
      <c r="J16" s="69">
        <f t="shared" si="3"/>
        <v>0</v>
      </c>
      <c r="K16" s="89">
        <f t="shared" si="2"/>
        <v>0</v>
      </c>
      <c r="L16" s="34"/>
      <c r="M16" s="91">
        <f t="shared" si="0"/>
        <v>0</v>
      </c>
    </row>
    <row r="17" spans="1:17" x14ac:dyDescent="0.25">
      <c r="A17" s="149"/>
      <c r="B17" s="14"/>
      <c r="C17" s="6"/>
      <c r="D17" s="8"/>
      <c r="E17" s="171"/>
      <c r="F17" s="171"/>
      <c r="G17" s="69"/>
      <c r="H17" s="29"/>
      <c r="I17" s="69">
        <f t="shared" si="1"/>
        <v>0</v>
      </c>
      <c r="J17" s="69">
        <f t="shared" si="3"/>
        <v>0</v>
      </c>
      <c r="K17" s="89">
        <f t="shared" si="2"/>
        <v>0</v>
      </c>
      <c r="L17" s="34"/>
      <c r="M17" s="91">
        <f t="shared" si="0"/>
        <v>0</v>
      </c>
    </row>
    <row r="18" spans="1:17" x14ac:dyDescent="0.25">
      <c r="A18" s="149"/>
      <c r="B18" s="14"/>
      <c r="C18" s="6"/>
      <c r="D18" s="8"/>
      <c r="E18" s="171"/>
      <c r="F18" s="171"/>
      <c r="G18" s="69"/>
      <c r="H18" s="29"/>
      <c r="I18" s="69">
        <f t="shared" si="1"/>
        <v>0</v>
      </c>
      <c r="J18" s="69">
        <f t="shared" si="3"/>
        <v>0</v>
      </c>
      <c r="K18" s="89">
        <f t="shared" si="2"/>
        <v>0</v>
      </c>
      <c r="L18" s="34"/>
      <c r="M18" s="91">
        <f t="shared" si="0"/>
        <v>0</v>
      </c>
    </row>
    <row r="19" spans="1:17" x14ac:dyDescent="0.25">
      <c r="A19" s="149"/>
      <c r="B19" s="14"/>
      <c r="C19" s="6"/>
      <c r="D19" s="8"/>
      <c r="E19" s="171"/>
      <c r="F19" s="171"/>
      <c r="G19" s="69"/>
      <c r="H19" s="29"/>
      <c r="I19" s="69">
        <f t="shared" si="1"/>
        <v>0</v>
      </c>
      <c r="J19" s="69">
        <f t="shared" si="3"/>
        <v>0</v>
      </c>
      <c r="K19" s="89">
        <f t="shared" si="2"/>
        <v>0</v>
      </c>
      <c r="L19" s="34"/>
      <c r="M19" s="91">
        <f t="shared" si="0"/>
        <v>0</v>
      </c>
    </row>
    <row r="20" spans="1:17" x14ac:dyDescent="0.25">
      <c r="A20" s="149"/>
      <c r="B20" s="14"/>
      <c r="C20" s="6"/>
      <c r="D20" s="8"/>
      <c r="E20" s="171"/>
      <c r="F20" s="171"/>
      <c r="G20" s="69"/>
      <c r="H20" s="29"/>
      <c r="I20" s="69">
        <f t="shared" si="1"/>
        <v>0</v>
      </c>
      <c r="J20" s="69">
        <f t="shared" si="3"/>
        <v>0</v>
      </c>
      <c r="K20" s="89">
        <f t="shared" si="2"/>
        <v>0</v>
      </c>
      <c r="L20" s="34"/>
      <c r="M20" s="91">
        <f t="shared" si="0"/>
        <v>0</v>
      </c>
    </row>
    <row r="21" spans="1:17" ht="15.75" thickBot="1" x14ac:dyDescent="0.3">
      <c r="A21" s="150"/>
      <c r="B21" s="15"/>
      <c r="C21" s="9"/>
      <c r="D21" s="10"/>
      <c r="E21" s="173"/>
      <c r="F21" s="173"/>
      <c r="G21" s="69"/>
      <c r="H21" s="35"/>
      <c r="I21" s="69">
        <f t="shared" si="1"/>
        <v>0</v>
      </c>
      <c r="J21" s="69">
        <f t="shared" si="3"/>
        <v>0</v>
      </c>
      <c r="K21" s="89">
        <f t="shared" si="2"/>
        <v>0</v>
      </c>
      <c r="L21" s="36"/>
      <c r="M21" s="91">
        <f t="shared" si="0"/>
        <v>0</v>
      </c>
    </row>
    <row r="22" spans="1:17" ht="15.75" thickBot="1" x14ac:dyDescent="0.3">
      <c r="A22" s="151" t="s">
        <v>17</v>
      </c>
      <c r="B22" s="158"/>
      <c r="C22" s="12"/>
      <c r="D22" s="13"/>
      <c r="E22" s="174"/>
      <c r="F22" s="174"/>
      <c r="G22" s="37">
        <f t="shared" ref="G22:M22" si="4">SUM(G8:G21)</f>
        <v>0</v>
      </c>
      <c r="H22" s="37">
        <f t="shared" si="4"/>
        <v>0</v>
      </c>
      <c r="I22" s="37">
        <f t="shared" si="4"/>
        <v>0</v>
      </c>
      <c r="J22" s="37">
        <f t="shared" si="4"/>
        <v>0</v>
      </c>
      <c r="K22" s="38">
        <f t="shared" si="4"/>
        <v>0</v>
      </c>
      <c r="L22" s="38">
        <f t="shared" si="4"/>
        <v>0</v>
      </c>
      <c r="M22" s="39">
        <f t="shared" si="4"/>
        <v>0</v>
      </c>
    </row>
    <row r="23" spans="1:17" ht="15.75" thickBot="1" x14ac:dyDescent="0.3">
      <c r="G23" s="175"/>
      <c r="H23" s="175"/>
      <c r="L23" s="175"/>
      <c r="M23" s="41"/>
      <c r="Q23" s="2"/>
    </row>
    <row r="24" spans="1:17" ht="15.75" thickBot="1" x14ac:dyDescent="0.3">
      <c r="A24" s="152" t="s">
        <v>16</v>
      </c>
      <c r="B24" s="159"/>
      <c r="C24" s="165"/>
      <c r="D24" s="165"/>
      <c r="E24" s="159"/>
      <c r="F24" s="159"/>
      <c r="G24" s="165"/>
      <c r="H24" s="165"/>
      <c r="I24" s="42"/>
      <c r="J24" s="42"/>
      <c r="K24" s="42"/>
      <c r="L24" s="165"/>
      <c r="M24" s="43">
        <f>'Óradíjak levelező'!Q28+'Egyéb költségek levelező'!M22</f>
        <v>0</v>
      </c>
    </row>
    <row r="25" spans="1:17" x14ac:dyDescent="0.25">
      <c r="A25" s="153"/>
      <c r="B25" s="160"/>
      <c r="C25" s="166"/>
      <c r="D25" s="166"/>
      <c r="E25" s="160"/>
      <c r="F25" s="160"/>
      <c r="G25" s="166"/>
      <c r="H25" s="166"/>
      <c r="I25" s="84"/>
      <c r="J25" s="84"/>
      <c r="K25" s="84"/>
      <c r="L25" s="166"/>
      <c r="M25" s="84"/>
    </row>
    <row r="26" spans="1:17" x14ac:dyDescent="0.25">
      <c r="A26" s="154"/>
      <c r="B26" s="161"/>
      <c r="C26" s="166"/>
      <c r="D26" s="166"/>
      <c r="E26" s="160"/>
      <c r="F26" s="160"/>
      <c r="G26" s="166"/>
      <c r="H26" s="166"/>
      <c r="I26" s="84"/>
      <c r="J26" s="84"/>
      <c r="K26" s="84"/>
      <c r="L26" s="166"/>
      <c r="M26" s="84"/>
    </row>
    <row r="27" spans="1:17" x14ac:dyDescent="0.25">
      <c r="A27" s="155"/>
      <c r="B27" s="101"/>
      <c r="C27" s="167"/>
      <c r="D27" s="167"/>
      <c r="E27" s="101"/>
      <c r="F27" s="101"/>
      <c r="G27" s="167"/>
      <c r="H27" s="167"/>
      <c r="I27" s="85"/>
      <c r="J27" s="85"/>
      <c r="K27" s="85"/>
      <c r="L27" s="167"/>
      <c r="M27" s="85"/>
    </row>
    <row r="28" spans="1:17" x14ac:dyDescent="0.25">
      <c r="A28" s="155"/>
      <c r="B28" s="101"/>
      <c r="C28" s="167"/>
      <c r="D28" s="167"/>
      <c r="E28" s="101"/>
      <c r="F28" s="101"/>
      <c r="G28" s="167"/>
      <c r="H28" s="167"/>
      <c r="I28" s="85"/>
      <c r="J28" s="85"/>
      <c r="K28" s="86"/>
      <c r="L28" s="176"/>
      <c r="M28" s="85"/>
    </row>
    <row r="29" spans="1:17" x14ac:dyDescent="0.25">
      <c r="A29" s="153"/>
      <c r="B29" s="160"/>
      <c r="C29" s="4"/>
      <c r="D29" s="4"/>
      <c r="E29" s="47"/>
      <c r="F29" s="47"/>
      <c r="G29" s="4"/>
      <c r="H29" s="4"/>
      <c r="I29" s="87"/>
      <c r="J29" s="87"/>
      <c r="K29" s="87"/>
      <c r="L29" s="4"/>
      <c r="M29" s="87"/>
    </row>
    <row r="30" spans="1:17" x14ac:dyDescent="0.25">
      <c r="A30" s="153"/>
      <c r="B30" s="160"/>
      <c r="C30" s="4"/>
      <c r="D30" s="4"/>
      <c r="E30" s="47"/>
      <c r="F30" s="47"/>
      <c r="G30" s="4"/>
      <c r="H30" s="4"/>
      <c r="I30" s="87"/>
      <c r="J30" s="87"/>
      <c r="K30" s="87"/>
      <c r="L30" s="4"/>
      <c r="M30" s="87"/>
    </row>
    <row r="31" spans="1:17" x14ac:dyDescent="0.25">
      <c r="A31" s="153"/>
      <c r="B31" s="160"/>
      <c r="C31" s="4"/>
      <c r="D31" s="4"/>
      <c r="E31" s="47"/>
      <c r="F31" s="47"/>
      <c r="G31" s="4"/>
      <c r="H31" s="4"/>
      <c r="I31" s="87"/>
      <c r="J31" s="87"/>
      <c r="K31" s="87"/>
      <c r="L31" s="4"/>
      <c r="M31" s="87"/>
    </row>
    <row r="32" spans="1:17" x14ac:dyDescent="0.25">
      <c r="A32" s="153"/>
      <c r="B32" s="160"/>
      <c r="C32" s="4"/>
      <c r="D32" s="4"/>
      <c r="E32" s="47"/>
      <c r="F32" s="47"/>
      <c r="G32" s="4"/>
      <c r="H32" s="4"/>
      <c r="I32" s="87"/>
      <c r="J32" s="87"/>
      <c r="K32" s="87"/>
      <c r="L32" s="4"/>
      <c r="M32" s="87"/>
    </row>
    <row r="33" spans="1:13" x14ac:dyDescent="0.25">
      <c r="A33" s="153"/>
      <c r="B33" s="160"/>
      <c r="C33" s="4"/>
      <c r="D33" s="4"/>
      <c r="E33" s="47"/>
      <c r="F33" s="47"/>
      <c r="G33" s="4"/>
      <c r="H33" s="4"/>
      <c r="I33" s="87"/>
      <c r="J33" s="87"/>
      <c r="K33" s="87"/>
      <c r="L33" s="4"/>
      <c r="M33" s="87"/>
    </row>
    <row r="34" spans="1:13" x14ac:dyDescent="0.25">
      <c r="A34" s="153"/>
      <c r="B34" s="160"/>
      <c r="C34" s="4"/>
      <c r="D34" s="4"/>
      <c r="E34" s="47"/>
      <c r="F34" s="47"/>
      <c r="G34" s="4"/>
      <c r="H34" s="4"/>
      <c r="I34" s="87"/>
      <c r="J34" s="87"/>
      <c r="K34" s="87"/>
      <c r="L34" s="4"/>
      <c r="M34" s="87"/>
    </row>
    <row r="35" spans="1:13" x14ac:dyDescent="0.25">
      <c r="A35" s="154"/>
      <c r="B35" s="161"/>
      <c r="C35" s="4"/>
      <c r="D35" s="4"/>
      <c r="E35" s="47"/>
      <c r="F35" s="47"/>
      <c r="G35" s="4"/>
      <c r="H35" s="4"/>
      <c r="I35" s="88"/>
      <c r="J35" s="88"/>
      <c r="K35" s="88"/>
      <c r="L35" s="5"/>
      <c r="M35" s="88"/>
    </row>
    <row r="36" spans="1:13" x14ac:dyDescent="0.25">
      <c r="A36" s="153"/>
      <c r="B36" s="160"/>
      <c r="C36" s="166"/>
      <c r="D36" s="166"/>
      <c r="E36" s="160"/>
      <c r="F36" s="160"/>
      <c r="G36" s="166"/>
      <c r="H36" s="166"/>
      <c r="I36" s="84"/>
      <c r="J36" s="84"/>
      <c r="K36" s="84"/>
      <c r="L36" s="166"/>
      <c r="M36" s="84"/>
    </row>
    <row r="37" spans="1:13" x14ac:dyDescent="0.25">
      <c r="A37" s="153"/>
      <c r="B37" s="160"/>
      <c r="C37" s="166"/>
      <c r="D37" s="166"/>
      <c r="E37" s="160"/>
      <c r="F37" s="160"/>
      <c r="G37" s="166"/>
      <c r="H37" s="166"/>
      <c r="I37" s="84"/>
      <c r="J37" s="84"/>
      <c r="K37" s="84"/>
      <c r="L37" s="166"/>
      <c r="M37" s="84"/>
    </row>
  </sheetData>
  <sheetProtection algorithmName="SHA-512" hashValue="3C6ZB9rG5CMkZdQPncCH6IFIPJNPH0LI79CTjScAapnTaAap/G7pwqK8YTnPdVmdnsa2mRXzz5gv2eVYdG/8Ww==" saltValue="jEfmeqEeeaZWlx454tXMIQ==" spinCount="100000" sheet="1" objects="1" scenarios="1"/>
  <protectedRanges>
    <protectedRange password="CC4B" sqref="M8:M22" name="Tartomány2"/>
    <protectedRange password="CC4B" sqref="L22 G22:H22 I8:K22" name="Tartomány1"/>
  </protectedRanges>
  <mergeCells count="13">
    <mergeCell ref="A3:M3"/>
    <mergeCell ref="A2:N2"/>
    <mergeCell ref="K6:K7"/>
    <mergeCell ref="M6:M7"/>
    <mergeCell ref="I6:I7"/>
    <mergeCell ref="J6:J7"/>
    <mergeCell ref="A6:A7"/>
    <mergeCell ref="C6:D6"/>
    <mergeCell ref="E6:F6"/>
    <mergeCell ref="G6:G7"/>
    <mergeCell ref="L6:L7"/>
    <mergeCell ref="B6:B7"/>
    <mergeCell ref="H6:H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1" fitToHeight="0" orientation="landscape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Óradíjak levelező</vt:lpstr>
      <vt:lpstr>Egyéb költségek levelező</vt:lpstr>
      <vt:lpstr>'Egyéb költségek levelező'!Nyomtatási_terület</vt:lpstr>
      <vt:lpstr>'Óradíjak levelező'!Nyomtatási_terület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Zemenszky Rita</dc:creator>
  <cp:lastModifiedBy>Dr. Minya Károly</cp:lastModifiedBy>
  <cp:lastPrinted>2021-01-26T09:41:51Z</cp:lastPrinted>
  <dcterms:created xsi:type="dcterms:W3CDTF">2001-03-12T18:16:41Z</dcterms:created>
  <dcterms:modified xsi:type="dcterms:W3CDTF">2021-01-26T09:42:47Z</dcterms:modified>
</cp:coreProperties>
</file>